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27825" windowHeight="14715"/>
  </bookViews>
  <sheets>
    <sheet name="Rekapitulace" sheetId="3" r:id="rId1"/>
    <sheet name="Rozpočet" sheetId="2" r:id="rId2"/>
    <sheet name="Parametry" sheetId="1" r:id="rId3"/>
  </sheets>
  <definedNames>
    <definedName name="_xlnm.Print_Area" localSheetId="2">Parametry!$A$1:$B$34</definedName>
    <definedName name="_xlnm.Print_Area" localSheetId="0">Rekapitulace!$A$1:$C$42</definedName>
    <definedName name="_xlnm.Print_Area" localSheetId="1">Rozpočet!$A$1:$J$213</definedName>
  </definedNames>
  <calcPr calcId="145621"/>
</workbook>
</file>

<file path=xl/calcChain.xml><?xml version="1.0" encoding="utf-8"?>
<calcChain xmlns="http://schemas.openxmlformats.org/spreadsheetml/2006/main">
  <c r="B12" i="3" l="1"/>
  <c r="C9" i="3"/>
  <c r="B7" i="3"/>
  <c r="C4" i="3"/>
  <c r="B4" i="3"/>
  <c r="B3" i="3"/>
  <c r="J213" i="2"/>
  <c r="I213" i="2"/>
  <c r="J211" i="2"/>
  <c r="I211" i="2"/>
  <c r="I209" i="2"/>
  <c r="H209" i="2"/>
  <c r="J209" i="2" s="1"/>
  <c r="F209" i="2"/>
  <c r="I207" i="2"/>
  <c r="H207" i="2"/>
  <c r="J207" i="2" s="1"/>
  <c r="F207" i="2"/>
  <c r="I205" i="2"/>
  <c r="H205" i="2"/>
  <c r="J205" i="2" s="1"/>
  <c r="F205" i="2"/>
  <c r="I203" i="2"/>
  <c r="H203" i="2"/>
  <c r="J203" i="2" s="1"/>
  <c r="F203" i="2"/>
  <c r="I201" i="2"/>
  <c r="H201" i="2"/>
  <c r="J201" i="2" s="1"/>
  <c r="F201" i="2"/>
  <c r="I199" i="2"/>
  <c r="H199" i="2"/>
  <c r="J199" i="2" s="1"/>
  <c r="F199" i="2"/>
  <c r="I197" i="2"/>
  <c r="H197" i="2"/>
  <c r="J197" i="2" s="1"/>
  <c r="F197" i="2"/>
  <c r="I195" i="2"/>
  <c r="H195" i="2"/>
  <c r="H210" i="2" s="1"/>
  <c r="C42" i="3" s="1"/>
  <c r="F195" i="2"/>
  <c r="F210" i="2" s="1"/>
  <c r="B42" i="3" s="1"/>
  <c r="J192" i="2"/>
  <c r="I192" i="2"/>
  <c r="I190" i="2"/>
  <c r="H190" i="2"/>
  <c r="F190" i="2"/>
  <c r="I188" i="2"/>
  <c r="H188" i="2"/>
  <c r="F188" i="2"/>
  <c r="J188" i="2" s="1"/>
  <c r="I186" i="2"/>
  <c r="H186" i="2"/>
  <c r="F186" i="2"/>
  <c r="I184" i="2"/>
  <c r="H184" i="2"/>
  <c r="F184" i="2"/>
  <c r="J184" i="2" s="1"/>
  <c r="I182" i="2"/>
  <c r="H182" i="2"/>
  <c r="F182" i="2"/>
  <c r="I180" i="2"/>
  <c r="H180" i="2"/>
  <c r="F180" i="2"/>
  <c r="J180" i="2" s="1"/>
  <c r="I179" i="2"/>
  <c r="H179" i="2"/>
  <c r="F179" i="2"/>
  <c r="I177" i="2"/>
  <c r="H177" i="2"/>
  <c r="F177" i="2"/>
  <c r="J177" i="2" s="1"/>
  <c r="I175" i="2"/>
  <c r="H175" i="2"/>
  <c r="F175" i="2"/>
  <c r="I173" i="2"/>
  <c r="H173" i="2"/>
  <c r="F173" i="2"/>
  <c r="J173" i="2" s="1"/>
  <c r="I171" i="2"/>
  <c r="H171" i="2"/>
  <c r="F171" i="2"/>
  <c r="I170" i="2"/>
  <c r="H170" i="2"/>
  <c r="F170" i="2"/>
  <c r="J170" i="2" s="1"/>
  <c r="I168" i="2"/>
  <c r="H168" i="2"/>
  <c r="F168" i="2"/>
  <c r="I166" i="2"/>
  <c r="H166" i="2"/>
  <c r="F166" i="2"/>
  <c r="J166" i="2" s="1"/>
  <c r="I165" i="2"/>
  <c r="H165" i="2"/>
  <c r="F165" i="2"/>
  <c r="I163" i="2"/>
  <c r="H163" i="2"/>
  <c r="F163" i="2"/>
  <c r="J163" i="2" s="1"/>
  <c r="I162" i="2"/>
  <c r="H162" i="2"/>
  <c r="F162" i="2"/>
  <c r="I160" i="2"/>
  <c r="H160" i="2"/>
  <c r="F160" i="2"/>
  <c r="J160" i="2" s="1"/>
  <c r="I158" i="2"/>
  <c r="H158" i="2"/>
  <c r="F158" i="2"/>
  <c r="I156" i="2"/>
  <c r="H156" i="2"/>
  <c r="F156" i="2"/>
  <c r="J156" i="2" s="1"/>
  <c r="I154" i="2"/>
  <c r="H154" i="2"/>
  <c r="F154" i="2"/>
  <c r="I152" i="2"/>
  <c r="H152" i="2"/>
  <c r="H212" i="2" s="1"/>
  <c r="C40" i="3" s="1"/>
  <c r="F152" i="2"/>
  <c r="J152" i="2" s="1"/>
  <c r="J149" i="2"/>
  <c r="I149" i="2"/>
  <c r="J147" i="2"/>
  <c r="I147" i="2"/>
  <c r="I145" i="2"/>
  <c r="J144" i="2"/>
  <c r="I144" i="2"/>
  <c r="J142" i="2"/>
  <c r="I142" i="2"/>
  <c r="I140" i="2"/>
  <c r="H140" i="2"/>
  <c r="F140" i="2"/>
  <c r="J140" i="2" s="1"/>
  <c r="I139" i="2"/>
  <c r="H139" i="2"/>
  <c r="F139" i="2"/>
  <c r="I136" i="2"/>
  <c r="H136" i="2"/>
  <c r="F136" i="2"/>
  <c r="J136" i="2" s="1"/>
  <c r="I134" i="2"/>
  <c r="H134" i="2"/>
  <c r="F134" i="2"/>
  <c r="I133" i="2"/>
  <c r="H133" i="2"/>
  <c r="F133" i="2"/>
  <c r="I132" i="2"/>
  <c r="H132" i="2"/>
  <c r="F132" i="2"/>
  <c r="J132" i="2" s="1"/>
  <c r="I131" i="2"/>
  <c r="H131" i="2"/>
  <c r="F131" i="2"/>
  <c r="I130" i="2"/>
  <c r="H130" i="2"/>
  <c r="F130" i="2"/>
  <c r="J130" i="2" s="1"/>
  <c r="I129" i="2"/>
  <c r="H129" i="2"/>
  <c r="H141" i="2" s="1"/>
  <c r="C39" i="3" s="1"/>
  <c r="F129" i="2"/>
  <c r="J126" i="2"/>
  <c r="I126" i="2"/>
  <c r="I124" i="2"/>
  <c r="H124" i="2"/>
  <c r="J124" i="2" s="1"/>
  <c r="F124" i="2"/>
  <c r="I122" i="2"/>
  <c r="H122" i="2"/>
  <c r="J122" i="2" s="1"/>
  <c r="F122" i="2"/>
  <c r="I120" i="2"/>
  <c r="H120" i="2"/>
  <c r="J120" i="2" s="1"/>
  <c r="F120" i="2"/>
  <c r="I119" i="2"/>
  <c r="H119" i="2"/>
  <c r="J119" i="2" s="1"/>
  <c r="F119" i="2"/>
  <c r="I118" i="2"/>
  <c r="H118" i="2"/>
  <c r="J118" i="2" s="1"/>
  <c r="F118" i="2"/>
  <c r="I116" i="2"/>
  <c r="H116" i="2"/>
  <c r="J116" i="2" s="1"/>
  <c r="F116" i="2"/>
  <c r="I114" i="2"/>
  <c r="H114" i="2"/>
  <c r="J114" i="2" s="1"/>
  <c r="F114" i="2"/>
  <c r="I112" i="2"/>
  <c r="H112" i="2"/>
  <c r="J112" i="2" s="1"/>
  <c r="F112" i="2"/>
  <c r="I109" i="2"/>
  <c r="H109" i="2"/>
  <c r="J109" i="2" s="1"/>
  <c r="F109" i="2"/>
  <c r="I108" i="2"/>
  <c r="H108" i="2"/>
  <c r="J108" i="2" s="1"/>
  <c r="J125" i="2" s="1"/>
  <c r="F108" i="2"/>
  <c r="F125" i="2" s="1"/>
  <c r="B38" i="3" s="1"/>
  <c r="J105" i="2"/>
  <c r="I105" i="2"/>
  <c r="I103" i="2"/>
  <c r="H103" i="2"/>
  <c r="F103" i="2"/>
  <c r="I102" i="2"/>
  <c r="H102" i="2"/>
  <c r="F102" i="2"/>
  <c r="J102" i="2" s="1"/>
  <c r="I101" i="2"/>
  <c r="H101" i="2"/>
  <c r="F101" i="2"/>
  <c r="I100" i="2"/>
  <c r="H100" i="2"/>
  <c r="F100" i="2"/>
  <c r="J100" i="2" s="1"/>
  <c r="I98" i="2"/>
  <c r="H98" i="2"/>
  <c r="H104" i="2" s="1"/>
  <c r="C37" i="3" s="1"/>
  <c r="F98" i="2"/>
  <c r="J94" i="2"/>
  <c r="I94" i="2"/>
  <c r="I92" i="2"/>
  <c r="H92" i="2"/>
  <c r="J92" i="2" s="1"/>
  <c r="F92" i="2"/>
  <c r="I90" i="2"/>
  <c r="H90" i="2"/>
  <c r="J90" i="2" s="1"/>
  <c r="F90" i="2"/>
  <c r="I88" i="2"/>
  <c r="H88" i="2"/>
  <c r="J88" i="2" s="1"/>
  <c r="F88" i="2"/>
  <c r="I87" i="2"/>
  <c r="H87" i="2"/>
  <c r="J87" i="2" s="1"/>
  <c r="F87" i="2"/>
  <c r="I86" i="2"/>
  <c r="H86" i="2"/>
  <c r="J86" i="2" s="1"/>
  <c r="F86" i="2"/>
  <c r="I85" i="2"/>
  <c r="H85" i="2"/>
  <c r="J85" i="2" s="1"/>
  <c r="F85" i="2"/>
  <c r="I84" i="2"/>
  <c r="H84" i="2"/>
  <c r="J84" i="2" s="1"/>
  <c r="F84" i="2"/>
  <c r="I83" i="2"/>
  <c r="H83" i="2"/>
  <c r="J83" i="2" s="1"/>
  <c r="F83" i="2"/>
  <c r="I82" i="2"/>
  <c r="H82" i="2"/>
  <c r="J82" i="2" s="1"/>
  <c r="F82" i="2"/>
  <c r="I81" i="2"/>
  <c r="H81" i="2"/>
  <c r="J81" i="2" s="1"/>
  <c r="F81" i="2"/>
  <c r="I78" i="2"/>
  <c r="H78" i="2"/>
  <c r="J78" i="2" s="1"/>
  <c r="F78" i="2"/>
  <c r="I77" i="2"/>
  <c r="H77" i="2"/>
  <c r="J77" i="2" s="1"/>
  <c r="F77" i="2"/>
  <c r="I76" i="2"/>
  <c r="H76" i="2"/>
  <c r="J76" i="2" s="1"/>
  <c r="F76" i="2"/>
  <c r="I75" i="2"/>
  <c r="H75" i="2"/>
  <c r="J75" i="2" s="1"/>
  <c r="F75" i="2"/>
  <c r="I72" i="2"/>
  <c r="H72" i="2"/>
  <c r="J72" i="2" s="1"/>
  <c r="F72" i="2"/>
  <c r="I71" i="2"/>
  <c r="H71" i="2"/>
  <c r="H93" i="2" s="1"/>
  <c r="C36" i="3" s="1"/>
  <c r="F71" i="2"/>
  <c r="F93" i="2" s="1"/>
  <c r="B36" i="3" s="1"/>
  <c r="J69" i="2"/>
  <c r="I69" i="2"/>
  <c r="I67" i="2"/>
  <c r="H67" i="2"/>
  <c r="F67" i="2"/>
  <c r="I66" i="2"/>
  <c r="H66" i="2"/>
  <c r="F66" i="2"/>
  <c r="J66" i="2" s="1"/>
  <c r="I65" i="2"/>
  <c r="H65" i="2"/>
  <c r="H68" i="2" s="1"/>
  <c r="C35" i="3" s="1"/>
  <c r="F65" i="2"/>
  <c r="J63" i="2"/>
  <c r="I63" i="2"/>
  <c r="I61" i="2"/>
  <c r="H61" i="2"/>
  <c r="J61" i="2" s="1"/>
  <c r="F61" i="2"/>
  <c r="I59" i="2"/>
  <c r="H59" i="2"/>
  <c r="J59" i="2" s="1"/>
  <c r="F59" i="2"/>
  <c r="I57" i="2"/>
  <c r="H57" i="2"/>
  <c r="J57" i="2" s="1"/>
  <c r="F57" i="2"/>
  <c r="I56" i="2"/>
  <c r="H56" i="2"/>
  <c r="J56" i="2" s="1"/>
  <c r="F56" i="2"/>
  <c r="I54" i="2"/>
  <c r="H54" i="2"/>
  <c r="J54" i="2" s="1"/>
  <c r="F54" i="2"/>
  <c r="I53" i="2"/>
  <c r="H53" i="2"/>
  <c r="J53" i="2" s="1"/>
  <c r="F53" i="2"/>
  <c r="I52" i="2"/>
  <c r="H52" i="2"/>
  <c r="J52" i="2" s="1"/>
  <c r="F52" i="2"/>
  <c r="I51" i="2"/>
  <c r="H51" i="2"/>
  <c r="J51" i="2" s="1"/>
  <c r="F51" i="2"/>
  <c r="I49" i="2"/>
  <c r="H49" i="2"/>
  <c r="J49" i="2" s="1"/>
  <c r="F49" i="2"/>
  <c r="F62" i="2" s="1"/>
  <c r="B34" i="3" s="1"/>
  <c r="J46" i="2"/>
  <c r="I46" i="2"/>
  <c r="I44" i="2"/>
  <c r="H44" i="2"/>
  <c r="F44" i="2"/>
  <c r="J44" i="2" s="1"/>
  <c r="I42" i="2"/>
  <c r="H42" i="2"/>
  <c r="F42" i="2"/>
  <c r="I40" i="2"/>
  <c r="H40" i="2"/>
  <c r="F40" i="2"/>
  <c r="J40" i="2" s="1"/>
  <c r="I38" i="2"/>
  <c r="H38" i="2"/>
  <c r="H45" i="2" s="1"/>
  <c r="C33" i="3" s="1"/>
  <c r="F38" i="2"/>
  <c r="J35" i="2"/>
  <c r="I35" i="2"/>
  <c r="I33" i="2"/>
  <c r="H33" i="2"/>
  <c r="J33" i="2" s="1"/>
  <c r="F33" i="2"/>
  <c r="I32" i="2"/>
  <c r="H32" i="2"/>
  <c r="J32" i="2" s="1"/>
  <c r="F32" i="2"/>
  <c r="F34" i="2" s="1"/>
  <c r="B32" i="3" s="1"/>
  <c r="J30" i="2"/>
  <c r="I30" i="2"/>
  <c r="I28" i="2"/>
  <c r="H28" i="2"/>
  <c r="F28" i="2"/>
  <c r="I26" i="2"/>
  <c r="H26" i="2"/>
  <c r="H29" i="2" s="1"/>
  <c r="C31" i="3" s="1"/>
  <c r="F26" i="2"/>
  <c r="J26" i="2" s="1"/>
  <c r="J24" i="2"/>
  <c r="I24" i="2"/>
  <c r="I22" i="2"/>
  <c r="H22" i="2"/>
  <c r="J22" i="2" s="1"/>
  <c r="F22" i="2"/>
  <c r="I21" i="2"/>
  <c r="H21" i="2"/>
  <c r="J21" i="2" s="1"/>
  <c r="F21" i="2"/>
  <c r="I20" i="2"/>
  <c r="H20" i="2"/>
  <c r="J20" i="2" s="1"/>
  <c r="F20" i="2"/>
  <c r="I19" i="2"/>
  <c r="H19" i="2"/>
  <c r="J19" i="2" s="1"/>
  <c r="F19" i="2"/>
  <c r="I17" i="2"/>
  <c r="H17" i="2"/>
  <c r="J17" i="2" s="1"/>
  <c r="F17" i="2"/>
  <c r="I16" i="2"/>
  <c r="H16" i="2"/>
  <c r="J16" i="2" s="1"/>
  <c r="F16" i="2"/>
  <c r="I15" i="2"/>
  <c r="H15" i="2"/>
  <c r="J15" i="2" s="1"/>
  <c r="F15" i="2"/>
  <c r="I14" i="2"/>
  <c r="H14" i="2"/>
  <c r="H23" i="2" s="1"/>
  <c r="C30" i="3" s="1"/>
  <c r="F14" i="2"/>
  <c r="F23" i="2" s="1"/>
  <c r="B30" i="3" s="1"/>
  <c r="J12" i="2"/>
  <c r="I12" i="2"/>
  <c r="I10" i="2"/>
  <c r="H10" i="2"/>
  <c r="H11" i="2" s="1"/>
  <c r="C29" i="3" s="1"/>
  <c r="F10" i="2"/>
  <c r="M1" i="2" s="1"/>
  <c r="M2" i="2" s="1"/>
  <c r="F145" i="2" s="1"/>
  <c r="I8" i="2"/>
  <c r="H8" i="2"/>
  <c r="H146" i="2" s="1"/>
  <c r="F8" i="2"/>
  <c r="F143" i="2" s="1"/>
  <c r="B28" i="3" s="1"/>
  <c r="J6" i="2"/>
  <c r="I6" i="2"/>
  <c r="J4" i="2"/>
  <c r="I4" i="2"/>
  <c r="J2" i="2"/>
  <c r="I2" i="2"/>
  <c r="C27" i="3" l="1"/>
  <c r="C6" i="3"/>
  <c r="J34" i="2"/>
  <c r="J62" i="2"/>
  <c r="J14" i="2"/>
  <c r="J23" i="2" s="1"/>
  <c r="J28" i="2"/>
  <c r="H34" i="2"/>
  <c r="C32" i="3" s="1"/>
  <c r="H62" i="2"/>
  <c r="C34" i="3" s="1"/>
  <c r="J71" i="2"/>
  <c r="J93" i="2" s="1"/>
  <c r="J98" i="2"/>
  <c r="J101" i="2"/>
  <c r="J103" i="2"/>
  <c r="H125" i="2"/>
  <c r="C38" i="3" s="1"/>
  <c r="J134" i="2"/>
  <c r="J139" i="2"/>
  <c r="H191" i="2"/>
  <c r="C41" i="3" s="1"/>
  <c r="J195" i="2"/>
  <c r="J210" i="2" s="1"/>
  <c r="J29" i="2"/>
  <c r="J38" i="2"/>
  <c r="J45" i="2" s="1"/>
  <c r="J42" i="2"/>
  <c r="J65" i="2"/>
  <c r="J68" i="2" s="1"/>
  <c r="J67" i="2"/>
  <c r="J129" i="2"/>
  <c r="J131" i="2"/>
  <c r="J133" i="2"/>
  <c r="H143" i="2"/>
  <c r="C28" i="3" s="1"/>
  <c r="J154" i="2"/>
  <c r="J158" i="2"/>
  <c r="J162" i="2"/>
  <c r="J165" i="2"/>
  <c r="J168" i="2"/>
  <c r="J171" i="2"/>
  <c r="J175" i="2"/>
  <c r="J179" i="2"/>
  <c r="J182" i="2"/>
  <c r="J186" i="2"/>
  <c r="J190" i="2"/>
  <c r="J104" i="2"/>
  <c r="J212" i="2"/>
  <c r="J191" i="2"/>
  <c r="F11" i="2"/>
  <c r="B29" i="3" s="1"/>
  <c r="F29" i="2"/>
  <c r="B31" i="3" s="1"/>
  <c r="F45" i="2"/>
  <c r="B33" i="3" s="1"/>
  <c r="F68" i="2"/>
  <c r="B35" i="3" s="1"/>
  <c r="F104" i="2"/>
  <c r="B37" i="3" s="1"/>
  <c r="F141" i="2"/>
  <c r="B39" i="3" s="1"/>
  <c r="F191" i="2"/>
  <c r="B41" i="3" s="1"/>
  <c r="F212" i="2"/>
  <c r="J8" i="2"/>
  <c r="J10" i="2"/>
  <c r="J145" i="2"/>
  <c r="F146" i="2"/>
  <c r="J141" i="2" l="1"/>
  <c r="J146" i="2"/>
  <c r="J143" i="2"/>
  <c r="J11" i="2"/>
  <c r="B40" i="3"/>
  <c r="C10" i="3"/>
  <c r="C11" i="3" s="1"/>
  <c r="C5" i="3"/>
  <c r="B27" i="3"/>
  <c r="C8" i="3" l="1"/>
  <c r="C7" i="3"/>
  <c r="C15" i="3" l="1"/>
  <c r="C12" i="3"/>
  <c r="C19" i="3" l="1"/>
  <c r="C13" i="3"/>
  <c r="C20" i="3"/>
  <c r="C14" i="3"/>
  <c r="C16" i="3" s="1"/>
  <c r="C22" i="3" l="1"/>
  <c r="C21" i="3"/>
  <c r="C24" i="3" l="1"/>
</calcChain>
</file>

<file path=xl/sharedStrings.xml><?xml version="1.0" encoding="utf-8"?>
<sst xmlns="http://schemas.openxmlformats.org/spreadsheetml/2006/main" count="546" uniqueCount="277">
  <si>
    <t>Název</t>
  </si>
  <si>
    <t>Hodnota</t>
  </si>
  <si>
    <t>Nadpis rekapitulace</t>
  </si>
  <si>
    <t>Seznam prací a dodávek elektrotechnických zařízení</t>
  </si>
  <si>
    <t>Akce</t>
  </si>
  <si>
    <t>FN Brno Bohunice,_x000D_
Úsek zdravotnického materiálu</t>
  </si>
  <si>
    <t>Projekt</t>
  </si>
  <si>
    <t>D.2.3 - IO 31 AREÁLOVÉ ROZVODY NN</t>
  </si>
  <si>
    <t>Investor</t>
  </si>
  <si>
    <t>Fakultní nemocnice Brno, Jihlavská 340/20, Bohunice 62500 Brno</t>
  </si>
  <si>
    <t>Z. č.</t>
  </si>
  <si>
    <t>2023-14-02</t>
  </si>
  <si>
    <t>A. č.</t>
  </si>
  <si>
    <t>23530</t>
  </si>
  <si>
    <t>Smlouva</t>
  </si>
  <si>
    <t/>
  </si>
  <si>
    <t>Vypracoval</t>
  </si>
  <si>
    <t>Martin Zeman</t>
  </si>
  <si>
    <t>Kontroloval</t>
  </si>
  <si>
    <t>Datum</t>
  </si>
  <si>
    <t>20.10.2023</t>
  </si>
  <si>
    <t>Zpracovatel</t>
  </si>
  <si>
    <t>Martin Zeman, Zašovská 256, Valašské Meziříčí</t>
  </si>
  <si>
    <t>CÚ</t>
  </si>
  <si>
    <t>10/2023</t>
  </si>
  <si>
    <t>Poznámka</t>
  </si>
  <si>
    <t>Uvedené ceny jsou v Kč a nezahrnují DPH, pokud to není uvedeno.</t>
  </si>
  <si>
    <t>Doprava dodávek  (3,6) %</t>
  </si>
  <si>
    <t>0,00</t>
  </si>
  <si>
    <t>Přesun dodávek  (1) %</t>
  </si>
  <si>
    <t>PPV  (1 nebo 6) %</t>
  </si>
  <si>
    <t>6,00</t>
  </si>
  <si>
    <t>PPV zemních prací, nátěrů  (1) %</t>
  </si>
  <si>
    <t>1,00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</si>
  <si>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</si>
  <si>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</si>
  <si>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</si>
  <si>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</si>
  <si>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</si>
  <si>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</si>
  <si>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</si>
  <si>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</si>
  <si>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</si>
  <si>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</si>
  <si>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</si>
  <si>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</si>
  <si>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</si>
  <si>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</si>
  <si>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</si>
  <si>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</si>
  <si>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</si>
  <si>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</si>
  <si>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</si>
  <si>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</si>
  <si>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</si>
  <si>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</si>
  <si>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</si>
  <si>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</si>
  <si>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</si>
  <si>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</si>
  <si>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</si>
  <si>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</si>
  <si>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Pojistková rozpojovací skříň PS01</t>
  </si>
  <si>
    <t>Pojistková rozpojovací skříň pilířová, včetně základu pilíře, 1x pojistkový odpojovač 250A, PN00, IP44</t>
  </si>
  <si>
    <t>ks</t>
  </si>
  <si>
    <t>Montáž rozvodnic oceloplechových nebo plastových běžných, hmotnosti</t>
  </si>
  <si>
    <t xml:space="preserve"> přes 50 do 100kg</t>
  </si>
  <si>
    <t>Pojistková rozpojovací skříň PS01 - celkem</t>
  </si>
  <si>
    <t>Úpravy v rozváděči Rm1</t>
  </si>
  <si>
    <t>Spínací blok, 250A, Icu=55kA</t>
  </si>
  <si>
    <t>Nadproudová spoušť 250A, Ir=160A</t>
  </si>
  <si>
    <t>Příslušenství (DIN lišta, drobný materiál)</t>
  </si>
  <si>
    <t>Kabel. ucpávka EI90 - rozváděč</t>
  </si>
  <si>
    <t>m2</t>
  </si>
  <si>
    <t>HODINOVE ZUCTOVACI SAZBY</t>
  </si>
  <si>
    <t xml:space="preserve"> Uprava stavajiciho rozvadece</t>
  </si>
  <si>
    <t>hod</t>
  </si>
  <si>
    <t xml:space="preserve"> Vyhledani pripojovaciho mista</t>
  </si>
  <si>
    <t xml:space="preserve"> Zkusebni provoz</t>
  </si>
  <si>
    <t xml:space="preserve"> Zabezpeceni pracoviste</t>
  </si>
  <si>
    <t>Úpravy v rozváděči Rm1 - celkem</t>
  </si>
  <si>
    <t>Rozváděč R1</t>
  </si>
  <si>
    <t>Plastový rozváděč, ŠxVxH 1350x1120x200, IP44, stříška nad rozváděčem, montážní panel, rošt pro moduly, energozámek, vybavenost dle výkresu D.2.3.04</t>
  </si>
  <si>
    <t>Montáž rozváděčů litinových, hliníkových nebo plastových sestavy hmotnosti</t>
  </si>
  <si>
    <t xml:space="preserve"> přes 300 do 500kg</t>
  </si>
  <si>
    <t>Rozváděč R1 - celkem</t>
  </si>
  <si>
    <t>Nouzová svítidla</t>
  </si>
  <si>
    <t>Poplatek za recyklaci svítidla</t>
  </si>
  <si>
    <t>P1 - TMT P1_TMT0018 ONTEC G E1B 101 M/AT/Grey_exit</t>
  </si>
  <si>
    <t>Nouzová svítidla - celkem</t>
  </si>
  <si>
    <t>Přístroje</t>
  </si>
  <si>
    <t>ZÁSUVKA PRŮMYSLOVÁ SPOJOVACÍ NA POHYBLIVÝ PŘÍVOD, IP67</t>
  </si>
  <si>
    <t>ISG3253 32A,400V,3p+N+PE</t>
  </si>
  <si>
    <t>VIDLICE PRŮMYSLOVÁ</t>
  </si>
  <si>
    <t>IVG3253 32A,400V,3p+N+PE,IP67</t>
  </si>
  <si>
    <t>STOP TLAČÍTKO PROSKLENNÉ, (CENTRAL/TOTAL STOP), IP55, BARVA ČERVENÁ</t>
  </si>
  <si>
    <t xml:space="preserve"> GW42201 Požární tlačítko 120x120x50 IP55 se 2 kontakty Gewiss</t>
  </si>
  <si>
    <t>DK-KABELOVÉ KRABICOVÉ ROZVODKY IP 65</t>
  </si>
  <si>
    <t>DK 0202 GZ Nová rozvodnice v krytí IP 66</t>
  </si>
  <si>
    <t>Přístroje - celkem</t>
  </si>
  <si>
    <t>Kabely</t>
  </si>
  <si>
    <t>KABEL SILOVÝ,IZOLACE PVC,1kV</t>
  </si>
  <si>
    <t>AYKY-J 4x240 - Napájení objektu</t>
  </si>
  <si>
    <t>m</t>
  </si>
  <si>
    <t>KABEL SILOVÝ,IZOLACE PVC</t>
  </si>
  <si>
    <t>CYKY-J 3x1.5</t>
  </si>
  <si>
    <t>CYKY-J 5x4</t>
  </si>
  <si>
    <t>CYKY-J 5x6</t>
  </si>
  <si>
    <t>CYKY-J 5x10</t>
  </si>
  <si>
    <t>CYKY-O 2x1.5</t>
  </si>
  <si>
    <t>CYKY-O 5x1.5</t>
  </si>
  <si>
    <t>VODIČ JEDNOŽILOVÝ  (CY)</t>
  </si>
  <si>
    <t>H07V-R 16  mm2</t>
  </si>
  <si>
    <t>KABEL SE SNÍŽENOU HOŘLAVOSTÍ, S FUNKČNÍ SCHOPNOSTÍ PŘI POŽÁRU, TŘÍDA REAKCE NA OHEŇ - B2 ca, s1, d0</t>
  </si>
  <si>
    <t>1-CXKH-V-O 5x1.5</t>
  </si>
  <si>
    <t>Kabely - celkem</t>
  </si>
  <si>
    <t>Elektrické vytápění</t>
  </si>
  <si>
    <t>Elektrický topný kabel ELSR-M-10-2-BO</t>
  </si>
  <si>
    <t>Hliníková samolepící páska</t>
  </si>
  <si>
    <t>KIT č.4 - pro samoregulační kabely</t>
  </si>
  <si>
    <t>Elektrické vytápění - celkem</t>
  </si>
  <si>
    <t>Kabelové trasy, nosné konstrukce</t>
  </si>
  <si>
    <t>KF 09160 TRUBKA KOPOFLEX 160</t>
  </si>
  <si>
    <t>Zatažení kabelu do trubky do váhy do 9 kg/m</t>
  </si>
  <si>
    <t>KABELOVÝ ŽLAB DRÁTĚNÝ</t>
  </si>
  <si>
    <t>DÉLKA   2,5 M, včetně spojek¨</t>
  </si>
  <si>
    <t>50/50 drátěný žlab</t>
  </si>
  <si>
    <t>100/50 drátěný žlab</t>
  </si>
  <si>
    <t>150/50 drátěný žlab</t>
  </si>
  <si>
    <t>150/100 drátěný žlab</t>
  </si>
  <si>
    <t>PŘÍSLUŠENSTVÍ  KABELOVÝCH</t>
  </si>
  <si>
    <t>ŽLABŮ DRÁTĚNÝCH</t>
  </si>
  <si>
    <t>VDž 50 víko drátěného žlabu</t>
  </si>
  <si>
    <t>VDž 100 víko drátěného žlabu</t>
  </si>
  <si>
    <t>VDž 150 víko drátěného žlabu</t>
  </si>
  <si>
    <t>NDž  50 nosník</t>
  </si>
  <si>
    <t>NDž  100 nosník</t>
  </si>
  <si>
    <t>KZ 60x50x1,5 bez víka a přepážek</t>
  </si>
  <si>
    <t>SB 6.3X45 ŠROUB DO BETONU</t>
  </si>
  <si>
    <t>5225 PŘÍCHYTKA TYP OMEGA, pro požární kabelové trasy</t>
  </si>
  <si>
    <t>PODPĚRA VEDENÍ</t>
  </si>
  <si>
    <t>PV21d na ploch.střechy-beton</t>
  </si>
  <si>
    <t>OCELOVÉ NOSNÉ KONSTRUKCE  PRO PŘÍSTROJE</t>
  </si>
  <si>
    <t>do 100kg</t>
  </si>
  <si>
    <t>Kabelové trasy, nosné konstrukce - celkem</t>
  </si>
  <si>
    <t>Ukončení vodičů</t>
  </si>
  <si>
    <t>UKONČENÍ KABELŮ SMRŠŤOVACÍ</t>
  </si>
  <si>
    <t>ZÁKLOPKOU DO</t>
  </si>
  <si>
    <t xml:space="preserve"> 4x240 mm2</t>
  </si>
  <si>
    <t>UKONČENÍ  VODIČŮ V ROZVADĚČÍCH</t>
  </si>
  <si>
    <t xml:space="preserve"> Do   4 mm2</t>
  </si>
  <si>
    <t xml:space="preserve"> Do   6   mm2</t>
  </si>
  <si>
    <t xml:space="preserve"> Do  10   mm2</t>
  </si>
  <si>
    <t xml:space="preserve"> Do 240   mm2</t>
  </si>
  <si>
    <t>Ukončení vodičů - celkem</t>
  </si>
  <si>
    <t>Uzemnění, pospojování</t>
  </si>
  <si>
    <t>OCELOVÝ PÁSEK POZINKOVANÝ</t>
  </si>
  <si>
    <t>Páska 30x4 páska 30x4 (0,95 kg/m)</t>
  </si>
  <si>
    <t xml:space="preserve"> Nátěr zemnícího pásku</t>
  </si>
  <si>
    <t>ZINKOVANÉ PROVEDENÍ</t>
  </si>
  <si>
    <t>OCELOVÝ DRÁT POZINKOVANÝ</t>
  </si>
  <si>
    <t>Drát 8 drát ø 8mm(0,40kg/m), pevně</t>
  </si>
  <si>
    <t>VODIČ JEDNOŽILOVÝ (CY)</t>
  </si>
  <si>
    <t>H07V-U 16  mm2</t>
  </si>
  <si>
    <t xml:space="preserve"> Nátěr svodového vodiče, asfalt</t>
  </si>
  <si>
    <t>SVORKA HROMOSVODNÍ,UZEMŇOVACÍ</t>
  </si>
  <si>
    <t>SS spojovací</t>
  </si>
  <si>
    <t>SP připojovací</t>
  </si>
  <si>
    <t>Štítek uzemnění</t>
  </si>
  <si>
    <t>MONTÁŽNÍ PRÁCE</t>
  </si>
  <si>
    <t xml:space="preserve"> tvarování mont.dílu</t>
  </si>
  <si>
    <t>Měření zemních odporů, zemnící sítě délky pásu</t>
  </si>
  <si>
    <t xml:space="preserve"> přes 200 do 500 m</t>
  </si>
  <si>
    <t>Uzemnění, pospojování - celkem</t>
  </si>
  <si>
    <t>Ostatní</t>
  </si>
  <si>
    <t>Geodetická činnost</t>
  </si>
  <si>
    <t>tkc</t>
  </si>
  <si>
    <t>Nafázování NN kabelu</t>
  </si>
  <si>
    <t>Příprava ke komplexní zkoušce</t>
  </si>
  <si>
    <t>Zkušební provoz</t>
  </si>
  <si>
    <t>Zabezpečení pracoviště</t>
  </si>
  <si>
    <t>Vyhledání připojovacího místa</t>
  </si>
  <si>
    <t>KOORDINACE POSTUPU PRACI</t>
  </si>
  <si>
    <t>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</si>
  <si>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</si>
  <si>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</si>
  <si>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</si>
  <si>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</si>
  <si>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Ostatní - celkem</t>
  </si>
  <si>
    <t>D.2.3 - IO 31 AREÁLOVÉ ROZVODY NN - celkem</t>
  </si>
  <si>
    <t>Podružný materiál</t>
  </si>
  <si>
    <t>Elektromontáže - celkem</t>
  </si>
  <si>
    <t>Zemní práce</t>
  </si>
  <si>
    <t>Venkovní výkopy</t>
  </si>
  <si>
    <t>VYTÝČENÍ TRATI</t>
  </si>
  <si>
    <t xml:space="preserve"> Kabelové vedení ve volném terénu</t>
  </si>
  <si>
    <t>km</t>
  </si>
  <si>
    <t>SEJMUTÍ ORNICE</t>
  </si>
  <si>
    <t xml:space="preserve"> Vrstva pres 15cm,zemina tř.2</t>
  </si>
  <si>
    <t>m3</t>
  </si>
  <si>
    <t>SEJMUTÍ DRNU</t>
  </si>
  <si>
    <t xml:space="preserve"> Nářez drnu,naložení,odvoz</t>
  </si>
  <si>
    <t>BOURANÍ ŽIVIČNÝCH POVRCHŮ</t>
  </si>
  <si>
    <t xml:space="preserve"> Síla vrstvy 3-5cm</t>
  </si>
  <si>
    <t>ŘEZÁNÍ SPÁRY</t>
  </si>
  <si>
    <t xml:space="preserve"> V asfaltu nebo betonu</t>
  </si>
  <si>
    <t>HLOUBENÍ KABELOVÉ RÝHY</t>
  </si>
  <si>
    <t xml:space="preserve"> Zemina třídy 3, šíře 500mm,hloubka 1000mm</t>
  </si>
  <si>
    <t xml:space="preserve"> Zemina třídy 3, šíře 500mm,hloubka 1300mm</t>
  </si>
  <si>
    <t>ZŘÍZENÍ KABELOVÉHO LOŽE</t>
  </si>
  <si>
    <t xml:space="preserve"> Z kopaného písku, bez zakrytí, šíře do 65cm,tloušťka 10cm</t>
  </si>
  <si>
    <t xml:space="preserve"> Z písku a cementu, bez zakrytí, šíře do 100cm,tloušťka 12cm</t>
  </si>
  <si>
    <t>FOLIE VÝSTRAŽNÁ Z PVC</t>
  </si>
  <si>
    <t xml:space="preserve"> Do šířky 20cm</t>
  </si>
  <si>
    <t>ZÁHOZ KABELOVÉ RÝHY</t>
  </si>
  <si>
    <t>ODVOZ ZEMINY</t>
  </si>
  <si>
    <t xml:space="preserve"> Do vzdálenosti 1 km</t>
  </si>
  <si>
    <t>ÚPRAVA POVRCHU</t>
  </si>
  <si>
    <t xml:space="preserve"> Provizorní úprava terénu v zemina třídy 3</t>
  </si>
  <si>
    <t>KŘIŽOVATKA SE SILOVÝM KABELEM</t>
  </si>
  <si>
    <t xml:space="preserve"> Položení bet.žlabu vč.zakrytí</t>
  </si>
  <si>
    <t>KABELOVÝ PROSTUP Z PVC TRUBKY</t>
  </si>
  <si>
    <t xml:space="preserve"> Světlost do 10,5 cm</t>
  </si>
  <si>
    <t>Utěsnění prostupu do budovy, těsnící průchodky RDSS100</t>
  </si>
  <si>
    <t>PRŮRAZ BETONOVOU ZDÍ</t>
  </si>
  <si>
    <t xml:space="preserve"> O tloušťce 45cm</t>
  </si>
  <si>
    <t>ZEMNÍ ZNAČKY PRO KAB.VEDENÍ</t>
  </si>
  <si>
    <t xml:space="preserve"> Kabelový označník</t>
  </si>
  <si>
    <t>VÝKOP JÁMY PRO POJISTKOVOU SKŘÍŇ</t>
  </si>
  <si>
    <t xml:space="preserve"> Zemina třídy 3-4,ručně</t>
  </si>
  <si>
    <t>PODKLADOVÁ VRSTVA TLOUŠŤKY DO 10 cm</t>
  </si>
  <si>
    <t xml:space="preserve"> Z kameniva drceného vč. zhutnění</t>
  </si>
  <si>
    <t>JEDNOVRSTVOVÁ VOZOVKA Z BETONU</t>
  </si>
  <si>
    <t xml:space="preserve"> Vrstva betonu 15cm</t>
  </si>
  <si>
    <t>Venkovní výkopy - celkem</t>
  </si>
  <si>
    <t>Výkopy uzemnění</t>
  </si>
  <si>
    <t xml:space="preserve"> Kabelové vedení podél silnice</t>
  </si>
  <si>
    <t xml:space="preserve"> Zemina třídy 3, šíře 350mm,hloubka 800mm</t>
  </si>
  <si>
    <t>Výkopy uzemnění - celkem</t>
  </si>
  <si>
    <t>Zemní práce - celkem</t>
  </si>
  <si>
    <t>Hodnota A</t>
  </si>
  <si>
    <t>Hodnota B</t>
  </si>
  <si>
    <t>Základní náklady</t>
  </si>
  <si>
    <t>Dodávka</t>
  </si>
  <si>
    <t>Doprava 0,00%, Přesun 0,00%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</si>
  <si>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</si>
  <si>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</si>
  <si>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</si>
  <si>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</si>
  <si>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</si>
  <si>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</si>
  <si>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</si>
  <si>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</si>
  <si>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</si>
  <si>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</si>
  <si>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</si>
  <si>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</si>
  <si>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</si>
  <si>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</si>
  <si>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</si>
  <si>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</si>
  <si>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</si>
  <si>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Součty odstavců</t>
  </si>
  <si>
    <t xml:space="preserve">  D.2.3 - IO 31 AREÁLOVÉ ROZVODY NN</t>
  </si>
  <si>
    <t xml:space="preserve">    Pojistková rozpojovací skříň PS01</t>
  </si>
  <si>
    <t xml:space="preserve">    Úpravy v rozváděči Rm1</t>
  </si>
  <si>
    <t xml:space="preserve">    Rozváděč R1</t>
  </si>
  <si>
    <t xml:space="preserve">    Nouzová svítidla</t>
  </si>
  <si>
    <t xml:space="preserve">    Přístroje</t>
  </si>
  <si>
    <t xml:space="preserve">    Kabely</t>
  </si>
  <si>
    <t xml:space="preserve">    Elektrické vytápění</t>
  </si>
  <si>
    <t xml:space="preserve">    Kabelové trasy, nosné konstrukce</t>
  </si>
  <si>
    <t xml:space="preserve">    Ukončení vodičů</t>
  </si>
  <si>
    <t xml:space="preserve">    Uzemnění, pospojování</t>
  </si>
  <si>
    <t xml:space="preserve">    Ostatní</t>
  </si>
  <si>
    <t xml:space="preserve">  Venkovní výkopy</t>
  </si>
  <si>
    <t xml:space="preserve">  Výkopy uzemnění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</si>
</sst>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DFFFD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3" fillId="8" borderId="1" xfId="0" applyNumberFormat="1" applyFont="1" applyFill="1" applyBorder="1" applyAlignment="1">
      <alignment horizontal="left"/>
    </xf>
    <xf numFmtId="4" fontId="3" fillId="8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3" fillId="8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view="pageBreakPreview" zoomScale="130" zoomScaleNormal="100" zoomScaleSheetLayoutView="130" workbookViewId="0"/>
  </sheetViews>
  <sheetFormatPr defaultRowHeight="15.75"/>
  <cols>
    <col min="1" max="1" width="31.75" style="1" bestFit="1" customWidth="1"/>
    <col min="2" max="2" width="7.625" style="11" bestFit="1" customWidth="1"/>
    <col min="3" max="3" width="13.125" style="11" customWidth="1"/>
    <col min="6" max="6" width="0" style="10" hidden="1" customWidth="1"/>
  </cols>
  <sheetData>
    <row r="1" spans="1:4">
      <c r="A1" s="2" t="s">
        <v>0</v>
      </c>
      <c r="B1" s="12" t="s">
        <v>240</v>
      </c>
      <c r="C1" s="12" t="s">
        <v>241</v>
      </c>
      <c r="D1" s="3"/>
    </row>
    <row r="2" spans="1:4">
      <c r="A2" s="6" t="s">
        <v>242</v>
      </c>
      <c r="B2" s="15"/>
      <c r="C2" s="15"/>
      <c r="D2" s="3"/>
    </row>
    <row r="3" spans="1:4">
      <c r="A3" s="7" t="s">
        <v>243</v>
      </c>
      <c r="B3" s="13">
        <f>0</f>
        <v>0</v>
      </c>
      <c r="C3" s="13"/>
      <c r="D3" s="3"/>
    </row>
    <row r="4" spans="1:4">
      <c r="A4" s="7" t="s">
        <v>244</v>
      </c>
      <c r="B4" s="13">
        <f>B3 * Parametry!B16 / 100</f>
        <v>0</v>
      </c>
      <c r="C4" s="13">
        <f>B3 * Parametry!B17 / 100</f>
        <v>0</v>
      </c>
      <c r="D4" s="3"/>
    </row>
    <row r="5" spans="1:4">
      <c r="A5" s="7" t="s">
        <v>245</v>
      </c>
      <c r="B5" s="13"/>
      <c r="C5" s="13">
        <f>(Rozpočet!F146) + 0</f>
        <v>0</v>
      </c>
      <c r="D5" s="3"/>
    </row>
    <row r="6" spans="1:4">
      <c r="A6" s="7" t="s">
        <v>246</v>
      </c>
      <c r="B6" s="13"/>
      <c r="C6" s="13">
        <f>0 + (Rozpočet!H146) + 0</f>
        <v>0</v>
      </c>
      <c r="D6" s="3"/>
    </row>
    <row r="7" spans="1:4">
      <c r="A7" s="8" t="s">
        <v>247</v>
      </c>
      <c r="B7" s="16">
        <f>B3 + B4</f>
        <v>0</v>
      </c>
      <c r="C7" s="16">
        <f>C3 + C4 + C5 + C6</f>
        <v>0</v>
      </c>
      <c r="D7" s="3"/>
    </row>
    <row r="8" spans="1:4">
      <c r="A8" s="7" t="s">
        <v>248</v>
      </c>
      <c r="B8" s="13"/>
      <c r="C8" s="13">
        <f>(C5 + C6) * Parametry!B18 / 100</f>
        <v>0</v>
      </c>
      <c r="D8" s="3"/>
    </row>
    <row r="9" spans="1:4">
      <c r="A9" s="7" t="s">
        <v>249</v>
      </c>
      <c r="B9" s="13"/>
      <c r="C9" s="13">
        <f>0 + 0</f>
        <v>0</v>
      </c>
      <c r="D9" s="3"/>
    </row>
    <row r="10" spans="1:4">
      <c r="A10" s="7" t="s">
        <v>192</v>
      </c>
      <c r="B10" s="13"/>
      <c r="C10" s="13">
        <f>(Rozpočet!F212) + (Rozpočet!H212)</f>
        <v>0</v>
      </c>
      <c r="D10" s="3"/>
    </row>
    <row r="11" spans="1:4">
      <c r="A11" s="7" t="s">
        <v>250</v>
      </c>
      <c r="B11" s="13"/>
      <c r="C11" s="13">
        <f>(C9 + C10) * Parametry!B19 / 100</f>
        <v>0</v>
      </c>
      <c r="D11" s="3"/>
    </row>
    <row r="12" spans="1:4">
      <c r="A12" s="8" t="s">
        <v>251</v>
      </c>
      <c r="B12" s="16">
        <f>B7</f>
        <v>0</v>
      </c>
      <c r="C12" s="16">
        <f>C7 + C8 + C9 + C10 + C11</f>
        <v>0</v>
      </c>
      <c r="D12" s="3"/>
    </row>
    <row r="13" spans="1:4">
      <c r="A13" s="7" t="s">
        <v>252</v>
      </c>
      <c r="B13" s="13"/>
      <c r="C13" s="13">
        <f>(B12 + C12) * Parametry!B20 / 100</f>
        <v>0</v>
      </c>
      <c r="D13" s="3"/>
    </row>
    <row r="14" spans="1:4">
      <c r="A14" s="7" t="s">
        <v>253</v>
      </c>
      <c r="B14" s="13"/>
      <c r="C14" s="13">
        <f>(B12 + C12) * Parametry!B21 / 100</f>
        <v>0</v>
      </c>
      <c r="D14" s="3"/>
    </row>
    <row r="15" spans="1:4">
      <c r="A15" s="7" t="s">
        <v>254</v>
      </c>
      <c r="B15" s="13"/>
      <c r="C15" s="13">
        <f>(B7 + C7) * Parametry!B22 / 100</f>
        <v>0</v>
      </c>
      <c r="D15" s="3"/>
    </row>
    <row r="16" spans="1:4">
      <c r="A16" s="6" t="s">
        <v>255</v>
      </c>
      <c r="B16" s="15"/>
      <c r="C16" s="15">
        <f>B12 + C12 + C13 + C14 + C15</f>
        <v>0</v>
      </c>
      <c r="D16" s="3"/>
    </row>
    <row r="17" spans="1:4">
      <c r="A17" s="7" t="s">
        <v>15</v>
      </c>
      <c r="B17" s="13"/>
      <c r="C17" s="13"/>
      <c r="D17" s="3"/>
    </row>
    <row r="18" spans="1:4">
      <c r="A18" s="6" t="s">
        <v>256</v>
      </c>
      <c r="B18" s="15"/>
      <c r="C18" s="15"/>
      <c r="D18" s="3"/>
    </row>
    <row r="19" spans="1:4">
      <c r="A19" s="7" t="s">
        <v>257</v>
      </c>
      <c r="B19" s="13"/>
      <c r="C19" s="13">
        <f>C12 * Parametry!B23 / 100</f>
        <v>0</v>
      </c>
      <c r="D19" s="3"/>
    </row>
    <row r="20" spans="1:4">
      <c r="A20" s="7" t="s">
        <v>258</v>
      </c>
      <c r="B20" s="13"/>
      <c r="C20" s="13">
        <f>C12 * Parametry!B24 / 100</f>
        <v>0</v>
      </c>
      <c r="D20" s="3"/>
    </row>
    <row r="21" spans="1:4">
      <c r="A21" s="6" t="s">
        <v>259</v>
      </c>
      <c r="B21" s="15"/>
      <c r="C21" s="15">
        <f>C19 + C20</f>
        <v>0</v>
      </c>
      <c r="D21" s="3"/>
    </row>
    <row r="22" spans="1:4">
      <c r="A22" s="7" t="s">
        <v>260</v>
      </c>
      <c r="B22" s="13"/>
      <c r="C22" s="13">
        <f>Parametry!B25 * Parametry!B28 * (C16 * Parametry!B27)^Parametry!B26</f>
        <v>0</v>
      </c>
      <c r="D22" s="3"/>
    </row>
    <row r="23" spans="1:4">
      <c r="A23" s="7" t="s">
        <v>15</v>
      </c>
      <c r="B23" s="13"/>
      <c r="C23" s="13"/>
      <c r="D23" s="3"/>
    </row>
    <row r="24" spans="1:4">
      <c r="A24" s="4" t="s">
        <v>261</v>
      </c>
      <c r="B24" s="14"/>
      <c r="C24" s="14">
        <f>C16 + C21 + C22</f>
        <v>0</v>
      </c>
      <c r="D24" s="3"/>
    </row>
    <row r="25" spans="1:4">
      <c r="A25" s="7" t="s">
        <v>15</v>
      </c>
      <c r="B25" s="13"/>
      <c r="C25" s="13"/>
      <c r="D25" s="3"/>
    </row>
    <row r="26" spans="1:4">
      <c r="A26" s="6" t="s">
        <v>262</v>
      </c>
      <c r="B26" s="21" t="s">
        <v>55</v>
      </c>
      <c r="C26" s="21" t="s">
        <v>57</v>
      </c>
      <c r="D26" s="3"/>
    </row>
    <row r="27" spans="1:4">
      <c r="A27" s="7" t="s">
        <v>61</v>
      </c>
      <c r="B27" s="13">
        <f>(Rozpočet!F146)</f>
        <v>0</v>
      </c>
      <c r="C27" s="13">
        <f>(Rozpočet!H146)</f>
        <v>0</v>
      </c>
      <c r="D27" s="3"/>
    </row>
    <row r="28" spans="1:4">
      <c r="A28" s="7" t="s">
        <v>263</v>
      </c>
      <c r="B28" s="13">
        <f>(Rozpočet!F143)</f>
        <v>0</v>
      </c>
      <c r="C28" s="13">
        <f>(Rozpočet!H143)</f>
        <v>0</v>
      </c>
      <c r="D28" s="3"/>
    </row>
    <row r="29" spans="1:4">
      <c r="A29" s="7" t="s">
        <v>264</v>
      </c>
      <c r="B29" s="13">
        <f>(Rozpočet!F11)</f>
        <v>0</v>
      </c>
      <c r="C29" s="13">
        <f>(Rozpočet!H11)</f>
        <v>0</v>
      </c>
      <c r="D29" s="3"/>
    </row>
    <row r="30" spans="1:4">
      <c r="A30" s="7" t="s">
        <v>265</v>
      </c>
      <c r="B30" s="13">
        <f>(Rozpočet!F23)</f>
        <v>0</v>
      </c>
      <c r="C30" s="13">
        <f>(Rozpočet!H23)</f>
        <v>0</v>
      </c>
      <c r="D30" s="3"/>
    </row>
    <row r="31" spans="1:4">
      <c r="A31" s="7" t="s">
        <v>266</v>
      </c>
      <c r="B31" s="13">
        <f>(Rozpočet!F29)</f>
        <v>0</v>
      </c>
      <c r="C31" s="13">
        <f>(Rozpočet!H29)</f>
        <v>0</v>
      </c>
      <c r="D31" s="3"/>
    </row>
    <row r="32" spans="1:4">
      <c r="A32" s="7" t="s">
        <v>267</v>
      </c>
      <c r="B32" s="13">
        <f>(Rozpočet!F34)</f>
        <v>0</v>
      </c>
      <c r="C32" s="13">
        <f>(Rozpočet!H34)</f>
        <v>0</v>
      </c>
      <c r="D32" s="3"/>
    </row>
    <row r="33" spans="1:4">
      <c r="A33" s="7" t="s">
        <v>268</v>
      </c>
      <c r="B33" s="13">
        <f>(Rozpočet!F45)</f>
        <v>0</v>
      </c>
      <c r="C33" s="13">
        <f>(Rozpočet!H45)</f>
        <v>0</v>
      </c>
      <c r="D33" s="3"/>
    </row>
    <row r="34" spans="1:4">
      <c r="A34" s="7" t="s">
        <v>269</v>
      </c>
      <c r="B34" s="13">
        <f>(Rozpočet!F62)</f>
        <v>0</v>
      </c>
      <c r="C34" s="13">
        <f>(Rozpočet!H62)</f>
        <v>0</v>
      </c>
      <c r="D34" s="3"/>
    </row>
    <row r="35" spans="1:4">
      <c r="A35" s="7" t="s">
        <v>270</v>
      </c>
      <c r="B35" s="13">
        <f>(Rozpočet!F68)</f>
        <v>0</v>
      </c>
      <c r="C35" s="13">
        <f>(Rozpočet!H68)</f>
        <v>0</v>
      </c>
      <c r="D35" s="3"/>
    </row>
    <row r="36" spans="1:4">
      <c r="A36" s="7" t="s">
        <v>271</v>
      </c>
      <c r="B36" s="13">
        <f>(Rozpočet!F93)</f>
        <v>0</v>
      </c>
      <c r="C36" s="13">
        <f>(Rozpočet!H93)</f>
        <v>0</v>
      </c>
      <c r="D36" s="3"/>
    </row>
    <row r="37" spans="1:4">
      <c r="A37" s="7" t="s">
        <v>272</v>
      </c>
      <c r="B37" s="13">
        <f>(Rozpočet!F104)</f>
        <v>0</v>
      </c>
      <c r="C37" s="13">
        <f>(Rozpočet!H104)</f>
        <v>0</v>
      </c>
      <c r="D37" s="3"/>
    </row>
    <row r="38" spans="1:4">
      <c r="A38" s="7" t="s">
        <v>273</v>
      </c>
      <c r="B38" s="13">
        <f>(Rozpočet!F125)</f>
        <v>0</v>
      </c>
      <c r="C38" s="13">
        <f>(Rozpočet!H125)</f>
        <v>0</v>
      </c>
      <c r="D38" s="3"/>
    </row>
    <row r="39" spans="1:4">
      <c r="A39" s="7" t="s">
        <v>274</v>
      </c>
      <c r="B39" s="13">
        <f>(Rozpočet!F141)</f>
        <v>0</v>
      </c>
      <c r="C39" s="13">
        <f>(Rozpočet!H141)</f>
        <v>0</v>
      </c>
      <c r="D39" s="3"/>
    </row>
    <row r="40" spans="1:4">
      <c r="A40" s="7" t="s">
        <v>192</v>
      </c>
      <c r="B40" s="13">
        <f>(Rozpočet!F212)</f>
        <v>0</v>
      </c>
      <c r="C40" s="13">
        <f>(Rozpočet!H212)</f>
        <v>0</v>
      </c>
      <c r="D40" s="3"/>
    </row>
    <row r="41" spans="1:4">
      <c r="A41" s="7" t="s">
        <v>275</v>
      </c>
      <c r="B41" s="13">
        <f>(Rozpočet!F191)</f>
        <v>0</v>
      </c>
      <c r="C41" s="13">
        <f>(Rozpočet!H191)</f>
        <v>0</v>
      </c>
      <c r="D41" s="3"/>
    </row>
    <row r="42" spans="1:4">
      <c r="A42" s="7" t="s">
        <v>276</v>
      </c>
      <c r="B42" s="13">
        <f>(Rozpočet!F210)</f>
        <v>0</v>
      </c>
      <c r="C42" s="13">
        <f>(Rozpočet!H210)</f>
        <v>0</v>
      </c>
      <c r="D42" s="3"/>
    </row>
    <row r="43" spans="1:4">
      <c r="A43" s="7" t="s">
        <v>15</v>
      </c>
      <c r="B43" s="13"/>
      <c r="C43" s="13"/>
      <c r="D43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view="pageBreakPreview" zoomScale="130" zoomScaleNormal="100" zoomScaleSheetLayoutView="130" workbookViewId="0">
      <selection activeCell="F187" sqref="F187"/>
    </sheetView>
  </sheetViews>
  <sheetFormatPr defaultRowHeight="15.75"/>
  <cols>
    <col min="1" max="1" width="4.75" style="1" customWidth="1"/>
    <col min="2" max="2" width="37.875" style="27" customWidth="1"/>
    <col min="3" max="3" width="3.125" style="1" bestFit="1" customWidth="1"/>
    <col min="4" max="4" width="6.125" style="11" bestFit="1" customWidth="1"/>
    <col min="5" max="5" width="7.625" style="11" bestFit="1" customWidth="1"/>
    <col min="6" max="6" width="10" style="11" bestFit="1" customWidth="1"/>
    <col min="7" max="7" width="6.125" style="11" bestFit="1" customWidth="1"/>
    <col min="8" max="8" width="9.875" style="11" bestFit="1" customWidth="1"/>
    <col min="9" max="9" width="7.625" style="11" bestFit="1" customWidth="1"/>
    <col min="10" max="10" width="11.375" style="11" bestFit="1" customWidth="1"/>
    <col min="13" max="13" width="10.875" style="10" hidden="1" customWidth="1"/>
  </cols>
  <sheetData>
    <row r="1" spans="1:13">
      <c r="A1" s="2"/>
      <c r="B1" s="9" t="s">
        <v>0</v>
      </c>
      <c r="C1" s="2" t="s">
        <v>53</v>
      </c>
      <c r="D1" s="12" t="s">
        <v>54</v>
      </c>
      <c r="E1" s="12" t="s">
        <v>55</v>
      </c>
      <c r="F1" s="12" t="s">
        <v>56</v>
      </c>
      <c r="G1" s="12" t="s">
        <v>57</v>
      </c>
      <c r="H1" s="12" t="s">
        <v>58</v>
      </c>
      <c r="I1" s="12" t="s">
        <v>59</v>
      </c>
      <c r="J1" s="12" t="s">
        <v>60</v>
      </c>
      <c r="K1" s="3"/>
      <c r="L1" s="3"/>
      <c r="M1" s="10">
        <f>Parametry!B33/100*F10+Parametry!B33/100*F14+Parametry!B33/100*F15+Parametry!B33/100*F17+Parametry!B33/100*F19+Parametry!B33/100*F20+Parametry!B33/100*F21+Parametry!B33/100*F22+Parametry!B33/100*F28+Parametry!B33/100*F32+Parametry!B33/100*F33+Parametry!B33/100*F38+Parametry!B33/100*F40+Parametry!B33/100*F42+Parametry!B33/100*F44+Parametry!B33/100*F49+Parametry!B33/100*F51+Parametry!B33/100*F52+Parametry!B33/100*F53+Parametry!B33/100*F54+Parametry!B33/100*F56+Parametry!B33/100*F57+Parametry!B33/100*F59</f>
        <v>0</v>
      </c>
    </row>
    <row r="2" spans="1:13">
      <c r="A2" s="7"/>
      <c r="B2" s="22" t="s">
        <v>15</v>
      </c>
      <c r="C2" s="7" t="s">
        <v>15</v>
      </c>
      <c r="D2" s="13"/>
      <c r="E2" s="13"/>
      <c r="F2" s="13"/>
      <c r="G2" s="13"/>
      <c r="H2" s="13"/>
      <c r="I2" s="13">
        <f>E2+G2</f>
        <v>0</v>
      </c>
      <c r="J2" s="13">
        <f>F2+H2</f>
        <v>0</v>
      </c>
      <c r="K2" s="3"/>
      <c r="L2" s="3"/>
      <c r="M2" s="10">
        <f>M1+Parametry!B33/100*F61+Parametry!B33/100*F71+Parametry!B33/100*F72+Parametry!B33/100*F75+Parametry!B33/100*F76+Parametry!B33/100*F77+Parametry!B33/100*F78+Parametry!B33/100*F81+Parametry!B33/100*F82+Parametry!B33/100*F83+Parametry!B33/100*F84+Parametry!B33/100*F85+Parametry!B33/100*F86+Parametry!B33/100*F87+Parametry!B33/100*F88+Parametry!B33/100*F90+Parametry!B33/100*F92+Parametry!B33/100*F98+Parametry!B33/100*F100+Parametry!B33/100*F101+Parametry!B33/100*F102+Parametry!B33/100*F103</f>
        <v>0</v>
      </c>
    </row>
    <row r="3" spans="1:13">
      <c r="A3" s="4"/>
      <c r="B3" s="23" t="s">
        <v>61</v>
      </c>
      <c r="C3" s="4" t="s">
        <v>15</v>
      </c>
      <c r="D3" s="14"/>
      <c r="E3" s="14"/>
      <c r="F3" s="14"/>
      <c r="G3" s="14"/>
      <c r="H3" s="14"/>
      <c r="I3" s="14"/>
      <c r="J3" s="14"/>
      <c r="K3" s="3"/>
      <c r="L3" s="3"/>
    </row>
    <row r="4" spans="1:13">
      <c r="A4" s="7"/>
      <c r="B4" s="22" t="s">
        <v>15</v>
      </c>
      <c r="C4" s="7" t="s">
        <v>15</v>
      </c>
      <c r="D4" s="13"/>
      <c r="E4" s="13"/>
      <c r="F4" s="13"/>
      <c r="G4" s="13"/>
      <c r="H4" s="13"/>
      <c r="I4" s="13">
        <f>E4+G4</f>
        <v>0</v>
      </c>
      <c r="J4" s="13">
        <f>F4+H4</f>
        <v>0</v>
      </c>
      <c r="K4" s="3"/>
      <c r="L4" s="3"/>
    </row>
    <row r="5" spans="1:13">
      <c r="A5" s="6"/>
      <c r="B5" s="5" t="s">
        <v>7</v>
      </c>
      <c r="C5" s="6" t="s">
        <v>15</v>
      </c>
      <c r="D5" s="15"/>
      <c r="E5" s="15"/>
      <c r="F5" s="15"/>
      <c r="G5" s="15"/>
      <c r="H5" s="15"/>
      <c r="I5" s="15"/>
      <c r="J5" s="15"/>
      <c r="K5" s="3"/>
      <c r="L5" s="3"/>
    </row>
    <row r="6" spans="1:13">
      <c r="A6" s="7"/>
      <c r="B6" s="22" t="s">
        <v>15</v>
      </c>
      <c r="C6" s="7" t="s">
        <v>15</v>
      </c>
      <c r="D6" s="13"/>
      <c r="E6" s="13"/>
      <c r="F6" s="13"/>
      <c r="G6" s="13"/>
      <c r="H6" s="13"/>
      <c r="I6" s="13">
        <f>E6+G6</f>
        <v>0</v>
      </c>
      <c r="J6" s="13">
        <f>F6+H6</f>
        <v>0</v>
      </c>
      <c r="K6" s="3"/>
      <c r="L6" s="3"/>
    </row>
    <row r="7" spans="1:13">
      <c r="A7" s="8"/>
      <c r="B7" s="24" t="s">
        <v>62</v>
      </c>
      <c r="C7" s="8" t="s">
        <v>15</v>
      </c>
      <c r="D7" s="16"/>
      <c r="E7" s="16"/>
      <c r="F7" s="16"/>
      <c r="G7" s="16"/>
      <c r="H7" s="16"/>
      <c r="I7" s="16"/>
      <c r="J7" s="16"/>
      <c r="K7" s="3"/>
      <c r="L7" s="3"/>
    </row>
    <row r="8" spans="1:13" ht="23.25">
      <c r="A8" s="7"/>
      <c r="B8" s="22" t="s">
        <v>63</v>
      </c>
      <c r="C8" s="7" t="s">
        <v>64</v>
      </c>
      <c r="D8" s="13">
        <v>1</v>
      </c>
      <c r="E8" s="13"/>
      <c r="F8" s="13">
        <f>D8*E8</f>
        <v>0</v>
      </c>
      <c r="G8" s="13"/>
      <c r="H8" s="13">
        <f>D8*G8</f>
        <v>0</v>
      </c>
      <c r="I8" s="13">
        <f>E8+G8</f>
        <v>0</v>
      </c>
      <c r="J8" s="13">
        <f>F8+H8</f>
        <v>0</v>
      </c>
      <c r="K8" s="3"/>
      <c r="L8" s="3"/>
    </row>
    <row r="9" spans="1:13" ht="24.75">
      <c r="A9" s="17"/>
      <c r="B9" s="25" t="s">
        <v>65</v>
      </c>
      <c r="C9" s="17" t="s">
        <v>15</v>
      </c>
      <c r="D9" s="18"/>
      <c r="E9" s="18"/>
      <c r="F9" s="18"/>
      <c r="G9" s="18"/>
      <c r="H9" s="18"/>
      <c r="I9" s="18"/>
      <c r="J9" s="18"/>
      <c r="K9" s="3"/>
      <c r="L9" s="3"/>
    </row>
    <row r="10" spans="1:13">
      <c r="A10" s="7"/>
      <c r="B10" s="22" t="s">
        <v>66</v>
      </c>
      <c r="C10" s="7" t="s">
        <v>64</v>
      </c>
      <c r="D10" s="13">
        <v>1</v>
      </c>
      <c r="E10" s="13"/>
      <c r="F10" s="13">
        <f>D10*E10</f>
        <v>0</v>
      </c>
      <c r="G10" s="13"/>
      <c r="H10" s="13">
        <f>D10*G10</f>
        <v>0</v>
      </c>
      <c r="I10" s="13">
        <f>E10+G10</f>
        <v>0</v>
      </c>
      <c r="J10" s="13">
        <f>F10+H10</f>
        <v>0</v>
      </c>
      <c r="K10" s="3"/>
      <c r="L10" s="3"/>
    </row>
    <row r="11" spans="1:13">
      <c r="A11" s="8"/>
      <c r="B11" s="24" t="s">
        <v>67</v>
      </c>
      <c r="C11" s="8" t="s">
        <v>15</v>
      </c>
      <c r="D11" s="16"/>
      <c r="E11" s="16"/>
      <c r="F11" s="16">
        <f>SUM(F8:F10)</f>
        <v>0</v>
      </c>
      <c r="G11" s="16"/>
      <c r="H11" s="16">
        <f>SUM(H8:H10)</f>
        <v>0</v>
      </c>
      <c r="I11" s="16"/>
      <c r="J11" s="16">
        <f>SUM(J8:J10)</f>
        <v>0</v>
      </c>
      <c r="K11" s="3"/>
      <c r="L11" s="3"/>
    </row>
    <row r="12" spans="1:13">
      <c r="A12" s="7"/>
      <c r="B12" s="22" t="s">
        <v>15</v>
      </c>
      <c r="C12" s="7" t="s">
        <v>15</v>
      </c>
      <c r="D12" s="13"/>
      <c r="E12" s="13"/>
      <c r="F12" s="13"/>
      <c r="G12" s="13"/>
      <c r="H12" s="13"/>
      <c r="I12" s="13">
        <f>E12+G12</f>
        <v>0</v>
      </c>
      <c r="J12" s="13">
        <f>F12+H12</f>
        <v>0</v>
      </c>
      <c r="K12" s="3"/>
      <c r="L12" s="3"/>
    </row>
    <row r="13" spans="1:13">
      <c r="A13" s="8"/>
      <c r="B13" s="24" t="s">
        <v>68</v>
      </c>
      <c r="C13" s="8" t="s">
        <v>15</v>
      </c>
      <c r="D13" s="16"/>
      <c r="E13" s="16"/>
      <c r="F13" s="16"/>
      <c r="G13" s="16"/>
      <c r="H13" s="16"/>
      <c r="I13" s="16"/>
      <c r="J13" s="16"/>
      <c r="K13" s="3"/>
      <c r="L13" s="3"/>
    </row>
    <row r="14" spans="1:13">
      <c r="A14" s="7"/>
      <c r="B14" s="22" t="s">
        <v>69</v>
      </c>
      <c r="C14" s="7" t="s">
        <v>64</v>
      </c>
      <c r="D14" s="13">
        <v>1</v>
      </c>
      <c r="E14" s="13"/>
      <c r="F14" s="13">
        <f>D14*E14</f>
        <v>0</v>
      </c>
      <c r="G14" s="13"/>
      <c r="H14" s="13">
        <f>D14*G14</f>
        <v>0</v>
      </c>
      <c r="I14" s="13">
        <f t="shared" ref="I14:J17" si="0">E14+G14</f>
        <v>0</v>
      </c>
      <c r="J14" s="13">
        <f t="shared" si="0"/>
        <v>0</v>
      </c>
      <c r="K14" s="3"/>
      <c r="L14" s="3"/>
    </row>
    <row r="15" spans="1:13">
      <c r="A15" s="7"/>
      <c r="B15" s="22" t="s">
        <v>70</v>
      </c>
      <c r="C15" s="7" t="s">
        <v>64</v>
      </c>
      <c r="D15" s="13">
        <v>1</v>
      </c>
      <c r="E15" s="13"/>
      <c r="F15" s="13">
        <f>D15*E15</f>
        <v>0</v>
      </c>
      <c r="G15" s="13"/>
      <c r="H15" s="13">
        <f>D15*G15</f>
        <v>0</v>
      </c>
      <c r="I15" s="13">
        <f t="shared" si="0"/>
        <v>0</v>
      </c>
      <c r="J15" s="13">
        <f t="shared" si="0"/>
        <v>0</v>
      </c>
      <c r="K15" s="3"/>
      <c r="L15" s="3"/>
    </row>
    <row r="16" spans="1:13">
      <c r="A16" s="7"/>
      <c r="B16" s="22" t="s">
        <v>71</v>
      </c>
      <c r="C16" s="7" t="s">
        <v>64</v>
      </c>
      <c r="D16" s="13">
        <v>1</v>
      </c>
      <c r="E16" s="13"/>
      <c r="F16" s="13">
        <f>D16*E16</f>
        <v>0</v>
      </c>
      <c r="G16" s="13"/>
      <c r="H16" s="13">
        <f>D16*G16</f>
        <v>0</v>
      </c>
      <c r="I16" s="13">
        <f t="shared" si="0"/>
        <v>0</v>
      </c>
      <c r="J16" s="13">
        <f t="shared" si="0"/>
        <v>0</v>
      </c>
      <c r="K16" s="3"/>
      <c r="L16" s="3"/>
    </row>
    <row r="17" spans="1:12">
      <c r="A17" s="7"/>
      <c r="B17" s="22" t="s">
        <v>72</v>
      </c>
      <c r="C17" s="7" t="s">
        <v>73</v>
      </c>
      <c r="D17" s="13">
        <v>0.2</v>
      </c>
      <c r="E17" s="13"/>
      <c r="F17" s="13">
        <f>D17*E17</f>
        <v>0</v>
      </c>
      <c r="G17" s="13"/>
      <c r="H17" s="13">
        <f>D17*G17</f>
        <v>0</v>
      </c>
      <c r="I17" s="13">
        <f t="shared" si="0"/>
        <v>0</v>
      </c>
      <c r="J17" s="13">
        <f t="shared" si="0"/>
        <v>0</v>
      </c>
      <c r="K17" s="3"/>
      <c r="L17" s="3"/>
    </row>
    <row r="18" spans="1:12">
      <c r="A18" s="17"/>
      <c r="B18" s="25" t="s">
        <v>74</v>
      </c>
      <c r="C18" s="17" t="s">
        <v>15</v>
      </c>
      <c r="D18" s="18"/>
      <c r="E18" s="18"/>
      <c r="F18" s="18"/>
      <c r="G18" s="18"/>
      <c r="H18" s="18"/>
      <c r="I18" s="18"/>
      <c r="J18" s="18"/>
      <c r="K18" s="3"/>
      <c r="L18" s="3"/>
    </row>
    <row r="19" spans="1:12">
      <c r="A19" s="7"/>
      <c r="B19" s="22" t="s">
        <v>75</v>
      </c>
      <c r="C19" s="7" t="s">
        <v>76</v>
      </c>
      <c r="D19" s="13">
        <v>8</v>
      </c>
      <c r="E19" s="13"/>
      <c r="F19" s="13">
        <f>D19*E19</f>
        <v>0</v>
      </c>
      <c r="G19" s="13"/>
      <c r="H19" s="13">
        <f>D19*G19</f>
        <v>0</v>
      </c>
      <c r="I19" s="13">
        <f t="shared" ref="I19:J22" si="1">E19+G19</f>
        <v>0</v>
      </c>
      <c r="J19" s="13">
        <f t="shared" si="1"/>
        <v>0</v>
      </c>
      <c r="K19" s="3"/>
      <c r="L19" s="3"/>
    </row>
    <row r="20" spans="1:12">
      <c r="A20" s="7"/>
      <c r="B20" s="22" t="s">
        <v>77</v>
      </c>
      <c r="C20" s="7" t="s">
        <v>76</v>
      </c>
      <c r="D20" s="13">
        <v>2</v>
      </c>
      <c r="E20" s="13"/>
      <c r="F20" s="13">
        <f>D20*E20</f>
        <v>0</v>
      </c>
      <c r="G20" s="13"/>
      <c r="H20" s="13">
        <f>D20*G20</f>
        <v>0</v>
      </c>
      <c r="I20" s="13">
        <f t="shared" si="1"/>
        <v>0</v>
      </c>
      <c r="J20" s="13">
        <f t="shared" si="1"/>
        <v>0</v>
      </c>
      <c r="K20" s="3"/>
      <c r="L20" s="3"/>
    </row>
    <row r="21" spans="1:12">
      <c r="A21" s="7"/>
      <c r="B21" s="22" t="s">
        <v>78</v>
      </c>
      <c r="C21" s="7" t="s">
        <v>76</v>
      </c>
      <c r="D21" s="13">
        <v>2</v>
      </c>
      <c r="E21" s="13"/>
      <c r="F21" s="13">
        <f>D21*E21</f>
        <v>0</v>
      </c>
      <c r="G21" s="13"/>
      <c r="H21" s="13">
        <f>D21*G21</f>
        <v>0</v>
      </c>
      <c r="I21" s="13">
        <f t="shared" si="1"/>
        <v>0</v>
      </c>
      <c r="J21" s="13">
        <f t="shared" si="1"/>
        <v>0</v>
      </c>
      <c r="K21" s="3"/>
      <c r="L21" s="3"/>
    </row>
    <row r="22" spans="1:12">
      <c r="A22" s="7"/>
      <c r="B22" s="22" t="s">
        <v>79</v>
      </c>
      <c r="C22" s="7" t="s">
        <v>76</v>
      </c>
      <c r="D22" s="13">
        <v>2</v>
      </c>
      <c r="E22" s="13"/>
      <c r="F22" s="13">
        <f>D22*E22</f>
        <v>0</v>
      </c>
      <c r="G22" s="13"/>
      <c r="H22" s="13">
        <f>D22*G22</f>
        <v>0</v>
      </c>
      <c r="I22" s="13">
        <f t="shared" si="1"/>
        <v>0</v>
      </c>
      <c r="J22" s="13">
        <f t="shared" si="1"/>
        <v>0</v>
      </c>
      <c r="K22" s="3"/>
      <c r="L22" s="3"/>
    </row>
    <row r="23" spans="1:12">
      <c r="A23" s="8"/>
      <c r="B23" s="24" t="s">
        <v>80</v>
      </c>
      <c r="C23" s="8" t="s">
        <v>15</v>
      </c>
      <c r="D23" s="16"/>
      <c r="E23" s="16"/>
      <c r="F23" s="16">
        <f>SUM(F14:F22)</f>
        <v>0</v>
      </c>
      <c r="G23" s="16"/>
      <c r="H23" s="16">
        <f>SUM(H14:H22)</f>
        <v>0</v>
      </c>
      <c r="I23" s="16"/>
      <c r="J23" s="16">
        <f>SUM(J14:J22)</f>
        <v>0</v>
      </c>
      <c r="K23" s="3"/>
      <c r="L23" s="3"/>
    </row>
    <row r="24" spans="1:12">
      <c r="A24" s="7"/>
      <c r="B24" s="22" t="s">
        <v>15</v>
      </c>
      <c r="C24" s="7" t="s">
        <v>15</v>
      </c>
      <c r="D24" s="13"/>
      <c r="E24" s="13"/>
      <c r="F24" s="13"/>
      <c r="G24" s="13"/>
      <c r="H24" s="13"/>
      <c r="I24" s="13">
        <f>E24+G24</f>
        <v>0</v>
      </c>
      <c r="J24" s="13">
        <f>F24+H24</f>
        <v>0</v>
      </c>
      <c r="K24" s="3"/>
      <c r="L24" s="3"/>
    </row>
    <row r="25" spans="1:12">
      <c r="A25" s="8"/>
      <c r="B25" s="24" t="s">
        <v>81</v>
      </c>
      <c r="C25" s="8" t="s">
        <v>15</v>
      </c>
      <c r="D25" s="16"/>
      <c r="E25" s="16"/>
      <c r="F25" s="16"/>
      <c r="G25" s="16"/>
      <c r="H25" s="16"/>
      <c r="I25" s="16"/>
      <c r="J25" s="16"/>
      <c r="K25" s="3"/>
      <c r="L25" s="3"/>
    </row>
    <row r="26" spans="1:12" ht="34.5">
      <c r="A26" s="7"/>
      <c r="B26" s="22" t="s">
        <v>82</v>
      </c>
      <c r="C26" s="7" t="s">
        <v>64</v>
      </c>
      <c r="D26" s="13">
        <v>1</v>
      </c>
      <c r="E26" s="13"/>
      <c r="F26" s="13">
        <f>D26*E26</f>
        <v>0</v>
      </c>
      <c r="G26" s="13"/>
      <c r="H26" s="13">
        <f>D26*G26</f>
        <v>0</v>
      </c>
      <c r="I26" s="13">
        <f>E26+G26</f>
        <v>0</v>
      </c>
      <c r="J26" s="13">
        <f>F26+H26</f>
        <v>0</v>
      </c>
      <c r="K26" s="3"/>
      <c r="L26" s="3"/>
    </row>
    <row r="27" spans="1:12" ht="24.75">
      <c r="A27" s="17"/>
      <c r="B27" s="25" t="s">
        <v>83</v>
      </c>
      <c r="C27" s="17" t="s">
        <v>15</v>
      </c>
      <c r="D27" s="18"/>
      <c r="E27" s="18"/>
      <c r="F27" s="18"/>
      <c r="G27" s="18"/>
      <c r="H27" s="18"/>
      <c r="I27" s="18"/>
      <c r="J27" s="18"/>
      <c r="K27" s="3"/>
      <c r="L27" s="3"/>
    </row>
    <row r="28" spans="1:12">
      <c r="A28" s="7"/>
      <c r="B28" s="22" t="s">
        <v>84</v>
      </c>
      <c r="C28" s="7" t="s">
        <v>64</v>
      </c>
      <c r="D28" s="13">
        <v>1</v>
      </c>
      <c r="E28" s="13"/>
      <c r="F28" s="13">
        <f>D28*E28</f>
        <v>0</v>
      </c>
      <c r="G28" s="13"/>
      <c r="H28" s="13">
        <f>D28*G28</f>
        <v>0</v>
      </c>
      <c r="I28" s="13">
        <f>E28+G28</f>
        <v>0</v>
      </c>
      <c r="J28" s="13">
        <f>F28+H28</f>
        <v>0</v>
      </c>
      <c r="K28" s="3"/>
      <c r="L28" s="3"/>
    </row>
    <row r="29" spans="1:12">
      <c r="A29" s="8"/>
      <c r="B29" s="24" t="s">
        <v>85</v>
      </c>
      <c r="C29" s="8" t="s">
        <v>15</v>
      </c>
      <c r="D29" s="16"/>
      <c r="E29" s="16"/>
      <c r="F29" s="16">
        <f>SUM(F26:F28)</f>
        <v>0</v>
      </c>
      <c r="G29" s="16"/>
      <c r="H29" s="16">
        <f>SUM(H26:H28)</f>
        <v>0</v>
      </c>
      <c r="I29" s="16"/>
      <c r="J29" s="16">
        <f>SUM(J26:J28)</f>
        <v>0</v>
      </c>
      <c r="K29" s="3"/>
      <c r="L29" s="3"/>
    </row>
    <row r="30" spans="1:12">
      <c r="A30" s="7"/>
      <c r="B30" s="22" t="s">
        <v>15</v>
      </c>
      <c r="C30" s="7" t="s">
        <v>15</v>
      </c>
      <c r="D30" s="13"/>
      <c r="E30" s="13"/>
      <c r="F30" s="13"/>
      <c r="G30" s="13"/>
      <c r="H30" s="13"/>
      <c r="I30" s="13">
        <f>E30+G30</f>
        <v>0</v>
      </c>
      <c r="J30" s="13">
        <f>F30+H30</f>
        <v>0</v>
      </c>
      <c r="K30" s="3"/>
      <c r="L30" s="3"/>
    </row>
    <row r="31" spans="1:12">
      <c r="A31" s="8"/>
      <c r="B31" s="24" t="s">
        <v>86</v>
      </c>
      <c r="C31" s="8" t="s">
        <v>15</v>
      </c>
      <c r="D31" s="16"/>
      <c r="E31" s="16"/>
      <c r="F31" s="16"/>
      <c r="G31" s="16"/>
      <c r="H31" s="16"/>
      <c r="I31" s="16"/>
      <c r="J31" s="16"/>
      <c r="K31" s="3"/>
      <c r="L31" s="3"/>
    </row>
    <row r="32" spans="1:12">
      <c r="A32" s="7"/>
      <c r="B32" s="22" t="s">
        <v>87</v>
      </c>
      <c r="C32" s="7" t="s">
        <v>64</v>
      </c>
      <c r="D32" s="13">
        <v>5</v>
      </c>
      <c r="E32" s="13"/>
      <c r="F32" s="13">
        <f>D32*E32</f>
        <v>0</v>
      </c>
      <c r="G32" s="13"/>
      <c r="H32" s="13">
        <f>D32*G32</f>
        <v>0</v>
      </c>
      <c r="I32" s="13">
        <f>E32+G32</f>
        <v>0</v>
      </c>
      <c r="J32" s="13">
        <f>F32+H32</f>
        <v>0</v>
      </c>
      <c r="K32" s="3"/>
      <c r="L32" s="3"/>
    </row>
    <row r="33" spans="1:12">
      <c r="A33" s="7"/>
      <c r="B33" s="22" t="s">
        <v>88</v>
      </c>
      <c r="C33" s="7" t="s">
        <v>64</v>
      </c>
      <c r="D33" s="13">
        <v>5</v>
      </c>
      <c r="E33" s="13"/>
      <c r="F33" s="13">
        <f>D33*E33</f>
        <v>0</v>
      </c>
      <c r="G33" s="13"/>
      <c r="H33" s="13">
        <f>D33*G33</f>
        <v>0</v>
      </c>
      <c r="I33" s="13">
        <f>E33+G33</f>
        <v>0</v>
      </c>
      <c r="J33" s="13">
        <f>F33+H33</f>
        <v>0</v>
      </c>
      <c r="K33" s="3"/>
      <c r="L33" s="3"/>
    </row>
    <row r="34" spans="1:12">
      <c r="A34" s="8"/>
      <c r="B34" s="24" t="s">
        <v>89</v>
      </c>
      <c r="C34" s="8" t="s">
        <v>15</v>
      </c>
      <c r="D34" s="16"/>
      <c r="E34" s="16"/>
      <c r="F34" s="16">
        <f>SUM(F32:F33)</f>
        <v>0</v>
      </c>
      <c r="G34" s="16"/>
      <c r="H34" s="16">
        <f>SUM(H32:H33)</f>
        <v>0</v>
      </c>
      <c r="I34" s="16"/>
      <c r="J34" s="16">
        <f>SUM(J32:J33)</f>
        <v>0</v>
      </c>
      <c r="K34" s="3"/>
      <c r="L34" s="3"/>
    </row>
    <row r="35" spans="1:12">
      <c r="A35" s="7"/>
      <c r="B35" s="22" t="s">
        <v>15</v>
      </c>
      <c r="C35" s="7" t="s">
        <v>15</v>
      </c>
      <c r="D35" s="13"/>
      <c r="E35" s="13"/>
      <c r="F35" s="13"/>
      <c r="G35" s="13"/>
      <c r="H35" s="13"/>
      <c r="I35" s="13">
        <f>E35+G35</f>
        <v>0</v>
      </c>
      <c r="J35" s="13">
        <f>F35+H35</f>
        <v>0</v>
      </c>
      <c r="K35" s="3"/>
      <c r="L35" s="3"/>
    </row>
    <row r="36" spans="1:12">
      <c r="A36" s="8"/>
      <c r="B36" s="24" t="s">
        <v>90</v>
      </c>
      <c r="C36" s="8" t="s">
        <v>15</v>
      </c>
      <c r="D36" s="16"/>
      <c r="E36" s="16"/>
      <c r="F36" s="16"/>
      <c r="G36" s="16"/>
      <c r="H36" s="16"/>
      <c r="I36" s="16"/>
      <c r="J36" s="16"/>
      <c r="K36" s="3"/>
      <c r="L36" s="3"/>
    </row>
    <row r="37" spans="1:12" ht="24.75">
      <c r="A37" s="17"/>
      <c r="B37" s="25" t="s">
        <v>91</v>
      </c>
      <c r="C37" s="17" t="s">
        <v>15</v>
      </c>
      <c r="D37" s="18"/>
      <c r="E37" s="18"/>
      <c r="F37" s="18"/>
      <c r="G37" s="18"/>
      <c r="H37" s="18"/>
      <c r="I37" s="18"/>
      <c r="J37" s="18"/>
      <c r="K37" s="3"/>
      <c r="L37" s="3"/>
    </row>
    <row r="38" spans="1:12">
      <c r="A38" s="7"/>
      <c r="B38" s="22" t="s">
        <v>92</v>
      </c>
      <c r="C38" s="7" t="s">
        <v>64</v>
      </c>
      <c r="D38" s="13">
        <v>46</v>
      </c>
      <c r="E38" s="13"/>
      <c r="F38" s="13">
        <f>D38*E38</f>
        <v>0</v>
      </c>
      <c r="G38" s="13"/>
      <c r="H38" s="13">
        <f>D38*G38</f>
        <v>0</v>
      </c>
      <c r="I38" s="13">
        <f>E38+G38</f>
        <v>0</v>
      </c>
      <c r="J38" s="13">
        <f>F38+H38</f>
        <v>0</v>
      </c>
      <c r="K38" s="3"/>
      <c r="L38" s="3"/>
    </row>
    <row r="39" spans="1:12">
      <c r="A39" s="17"/>
      <c r="B39" s="25" t="s">
        <v>93</v>
      </c>
      <c r="C39" s="17" t="s">
        <v>15</v>
      </c>
      <c r="D39" s="18"/>
      <c r="E39" s="18"/>
      <c r="F39" s="18"/>
      <c r="G39" s="18"/>
      <c r="H39" s="18"/>
      <c r="I39" s="18"/>
      <c r="J39" s="18"/>
      <c r="K39" s="3"/>
      <c r="L39" s="3"/>
    </row>
    <row r="40" spans="1:12">
      <c r="A40" s="7"/>
      <c r="B40" s="22" t="s">
        <v>94</v>
      </c>
      <c r="C40" s="7" t="s">
        <v>64</v>
      </c>
      <c r="D40" s="13">
        <v>26</v>
      </c>
      <c r="E40" s="13"/>
      <c r="F40" s="13">
        <f>D40*E40</f>
        <v>0</v>
      </c>
      <c r="G40" s="13"/>
      <c r="H40" s="13">
        <f>D40*G40</f>
        <v>0</v>
      </c>
      <c r="I40" s="13">
        <f>E40+G40</f>
        <v>0</v>
      </c>
      <c r="J40" s="13">
        <f>F40+H40</f>
        <v>0</v>
      </c>
      <c r="K40" s="3"/>
      <c r="L40" s="3"/>
    </row>
    <row r="41" spans="1:12" ht="24.75">
      <c r="A41" s="17"/>
      <c r="B41" s="25" t="s">
        <v>95</v>
      </c>
      <c r="C41" s="17" t="s">
        <v>15</v>
      </c>
      <c r="D41" s="18"/>
      <c r="E41" s="18"/>
      <c r="F41" s="18"/>
      <c r="G41" s="18"/>
      <c r="H41" s="18"/>
      <c r="I41" s="18"/>
      <c r="J41" s="18"/>
      <c r="K41" s="3"/>
      <c r="L41" s="3"/>
    </row>
    <row r="42" spans="1:12" ht="23.25">
      <c r="A42" s="7"/>
      <c r="B42" s="22" t="s">
        <v>96</v>
      </c>
      <c r="C42" s="7" t="s">
        <v>64</v>
      </c>
      <c r="D42" s="13">
        <v>1</v>
      </c>
      <c r="E42" s="13"/>
      <c r="F42" s="13">
        <f>D42*E42</f>
        <v>0</v>
      </c>
      <c r="G42" s="13"/>
      <c r="H42" s="13">
        <f>D42*G42</f>
        <v>0</v>
      </c>
      <c r="I42" s="13">
        <f>E42+G42</f>
        <v>0</v>
      </c>
      <c r="J42" s="13">
        <f>F42+H42</f>
        <v>0</v>
      </c>
      <c r="K42" s="3"/>
      <c r="L42" s="3"/>
    </row>
    <row r="43" spans="1:12">
      <c r="A43" s="17"/>
      <c r="B43" s="25" t="s">
        <v>97</v>
      </c>
      <c r="C43" s="17" t="s">
        <v>15</v>
      </c>
      <c r="D43" s="18"/>
      <c r="E43" s="18"/>
      <c r="F43" s="18"/>
      <c r="G43" s="18"/>
      <c r="H43" s="18"/>
      <c r="I43" s="18"/>
      <c r="J43" s="18"/>
      <c r="K43" s="3"/>
      <c r="L43" s="3"/>
    </row>
    <row r="44" spans="1:12">
      <c r="A44" s="7"/>
      <c r="B44" s="22" t="s">
        <v>98</v>
      </c>
      <c r="C44" s="7" t="s">
        <v>64</v>
      </c>
      <c r="D44" s="13">
        <v>10</v>
      </c>
      <c r="E44" s="13"/>
      <c r="F44" s="13">
        <f>D44*E44</f>
        <v>0</v>
      </c>
      <c r="G44" s="13"/>
      <c r="H44" s="13">
        <f>D44*G44</f>
        <v>0</v>
      </c>
      <c r="I44" s="13">
        <f>E44+G44</f>
        <v>0</v>
      </c>
      <c r="J44" s="13">
        <f>F44+H44</f>
        <v>0</v>
      </c>
      <c r="K44" s="3"/>
      <c r="L44" s="3"/>
    </row>
    <row r="45" spans="1:12">
      <c r="A45" s="8"/>
      <c r="B45" s="24" t="s">
        <v>99</v>
      </c>
      <c r="C45" s="8" t="s">
        <v>15</v>
      </c>
      <c r="D45" s="16"/>
      <c r="E45" s="16"/>
      <c r="F45" s="16">
        <f>SUM(F37:F44)</f>
        <v>0</v>
      </c>
      <c r="G45" s="16"/>
      <c r="H45" s="16">
        <f>SUM(H37:H44)</f>
        <v>0</v>
      </c>
      <c r="I45" s="16"/>
      <c r="J45" s="16">
        <f>SUM(J37:J44)</f>
        <v>0</v>
      </c>
      <c r="K45" s="3"/>
      <c r="L45" s="3"/>
    </row>
    <row r="46" spans="1:12">
      <c r="A46" s="7"/>
      <c r="B46" s="22" t="s">
        <v>15</v>
      </c>
      <c r="C46" s="7" t="s">
        <v>15</v>
      </c>
      <c r="D46" s="13"/>
      <c r="E46" s="13"/>
      <c r="F46" s="13"/>
      <c r="G46" s="13"/>
      <c r="H46" s="13"/>
      <c r="I46" s="13">
        <f>E46+G46</f>
        <v>0</v>
      </c>
      <c r="J46" s="13">
        <f>F46+H46</f>
        <v>0</v>
      </c>
      <c r="K46" s="3"/>
      <c r="L46" s="3"/>
    </row>
    <row r="47" spans="1:12">
      <c r="A47" s="8"/>
      <c r="B47" s="24" t="s">
        <v>100</v>
      </c>
      <c r="C47" s="8" t="s">
        <v>15</v>
      </c>
      <c r="D47" s="16"/>
      <c r="E47" s="16"/>
      <c r="F47" s="16"/>
      <c r="G47" s="16"/>
      <c r="H47" s="16"/>
      <c r="I47" s="16"/>
      <c r="J47" s="16"/>
      <c r="K47" s="3"/>
      <c r="L47" s="3"/>
    </row>
    <row r="48" spans="1:12">
      <c r="A48" s="17"/>
      <c r="B48" s="25" t="s">
        <v>101</v>
      </c>
      <c r="C48" s="17" t="s">
        <v>15</v>
      </c>
      <c r="D48" s="18"/>
      <c r="E48" s="18"/>
      <c r="F48" s="18"/>
      <c r="G48" s="18"/>
      <c r="H48" s="18"/>
      <c r="I48" s="18"/>
      <c r="J48" s="18"/>
      <c r="K48" s="3"/>
      <c r="L48" s="3"/>
    </row>
    <row r="49" spans="1:12">
      <c r="A49" s="7"/>
      <c r="B49" s="22" t="s">
        <v>102</v>
      </c>
      <c r="C49" s="7" t="s">
        <v>103</v>
      </c>
      <c r="D49" s="13">
        <v>170</v>
      </c>
      <c r="E49" s="13"/>
      <c r="F49" s="13">
        <f>D49*E49</f>
        <v>0</v>
      </c>
      <c r="G49" s="13"/>
      <c r="H49" s="13">
        <f>D49*G49</f>
        <v>0</v>
      </c>
      <c r="I49" s="13">
        <f>E49+G49</f>
        <v>0</v>
      </c>
      <c r="J49" s="13">
        <f>F49+H49</f>
        <v>0</v>
      </c>
      <c r="K49" s="3"/>
      <c r="L49" s="3"/>
    </row>
    <row r="50" spans="1:12">
      <c r="A50" s="17"/>
      <c r="B50" s="25" t="s">
        <v>104</v>
      </c>
      <c r="C50" s="17" t="s">
        <v>15</v>
      </c>
      <c r="D50" s="18"/>
      <c r="E50" s="18"/>
      <c r="F50" s="18"/>
      <c r="G50" s="18"/>
      <c r="H50" s="18"/>
      <c r="I50" s="18"/>
      <c r="J50" s="18"/>
      <c r="K50" s="3"/>
      <c r="L50" s="3"/>
    </row>
    <row r="51" spans="1:12">
      <c r="A51" s="7"/>
      <c r="B51" s="22" t="s">
        <v>105</v>
      </c>
      <c r="C51" s="7" t="s">
        <v>103</v>
      </c>
      <c r="D51" s="13">
        <v>190</v>
      </c>
      <c r="E51" s="13"/>
      <c r="F51" s="13">
        <f>D51*E51</f>
        <v>0</v>
      </c>
      <c r="G51" s="13"/>
      <c r="H51" s="13">
        <f>D51*G51</f>
        <v>0</v>
      </c>
      <c r="I51" s="13">
        <f t="shared" ref="I51:J54" si="2">E51+G51</f>
        <v>0</v>
      </c>
      <c r="J51" s="13">
        <f t="shared" si="2"/>
        <v>0</v>
      </c>
      <c r="K51" s="3"/>
      <c r="L51" s="3"/>
    </row>
    <row r="52" spans="1:12">
      <c r="A52" s="7"/>
      <c r="B52" s="22" t="s">
        <v>106</v>
      </c>
      <c r="C52" s="7" t="s">
        <v>103</v>
      </c>
      <c r="D52" s="13">
        <v>120</v>
      </c>
      <c r="E52" s="13"/>
      <c r="F52" s="13">
        <f>D52*E52</f>
        <v>0</v>
      </c>
      <c r="G52" s="13"/>
      <c r="H52" s="13">
        <f>D52*G52</f>
        <v>0</v>
      </c>
      <c r="I52" s="13">
        <f t="shared" si="2"/>
        <v>0</v>
      </c>
      <c r="J52" s="13">
        <f t="shared" si="2"/>
        <v>0</v>
      </c>
      <c r="K52" s="3"/>
      <c r="L52" s="3"/>
    </row>
    <row r="53" spans="1:12">
      <c r="A53" s="7"/>
      <c r="B53" s="22" t="s">
        <v>107</v>
      </c>
      <c r="C53" s="7" t="s">
        <v>103</v>
      </c>
      <c r="D53" s="13">
        <v>320</v>
      </c>
      <c r="E53" s="13"/>
      <c r="F53" s="13">
        <f>D53*E53</f>
        <v>0</v>
      </c>
      <c r="G53" s="13"/>
      <c r="H53" s="13">
        <f>D53*G53</f>
        <v>0</v>
      </c>
      <c r="I53" s="13">
        <f t="shared" si="2"/>
        <v>0</v>
      </c>
      <c r="J53" s="13">
        <f t="shared" si="2"/>
        <v>0</v>
      </c>
      <c r="K53" s="3"/>
      <c r="L53" s="3"/>
    </row>
    <row r="54" spans="1:12">
      <c r="A54" s="7"/>
      <c r="B54" s="22" t="s">
        <v>108</v>
      </c>
      <c r="C54" s="7" t="s">
        <v>103</v>
      </c>
      <c r="D54" s="13">
        <v>1400</v>
      </c>
      <c r="E54" s="13"/>
      <c r="F54" s="13">
        <f>D54*E54</f>
        <v>0</v>
      </c>
      <c r="G54" s="13"/>
      <c r="H54" s="13">
        <f>D54*G54</f>
        <v>0</v>
      </c>
      <c r="I54" s="13">
        <f t="shared" si="2"/>
        <v>0</v>
      </c>
      <c r="J54" s="13">
        <f t="shared" si="2"/>
        <v>0</v>
      </c>
      <c r="K54" s="3"/>
      <c r="L54" s="3"/>
    </row>
    <row r="55" spans="1:12">
      <c r="A55" s="17"/>
      <c r="B55" s="25" t="s">
        <v>104</v>
      </c>
      <c r="C55" s="17" t="s">
        <v>15</v>
      </c>
      <c r="D55" s="18"/>
      <c r="E55" s="18"/>
      <c r="F55" s="18"/>
      <c r="G55" s="18"/>
      <c r="H55" s="18"/>
      <c r="I55" s="18"/>
      <c r="J55" s="18"/>
      <c r="K55" s="3"/>
      <c r="L55" s="3"/>
    </row>
    <row r="56" spans="1:12">
      <c r="A56" s="7"/>
      <c r="B56" s="22" t="s">
        <v>109</v>
      </c>
      <c r="C56" s="7" t="s">
        <v>103</v>
      </c>
      <c r="D56" s="13">
        <v>15</v>
      </c>
      <c r="E56" s="13"/>
      <c r="F56" s="13">
        <f>D56*E56</f>
        <v>0</v>
      </c>
      <c r="G56" s="13"/>
      <c r="H56" s="13">
        <f>D56*G56</f>
        <v>0</v>
      </c>
      <c r="I56" s="13">
        <f>E56+G56</f>
        <v>0</v>
      </c>
      <c r="J56" s="13">
        <f>F56+H56</f>
        <v>0</v>
      </c>
      <c r="K56" s="3"/>
      <c r="L56" s="3"/>
    </row>
    <row r="57" spans="1:12">
      <c r="A57" s="7"/>
      <c r="B57" s="22" t="s">
        <v>110</v>
      </c>
      <c r="C57" s="7" t="s">
        <v>103</v>
      </c>
      <c r="D57" s="13">
        <v>15</v>
      </c>
      <c r="E57" s="13"/>
      <c r="F57" s="13">
        <f>D57*E57</f>
        <v>0</v>
      </c>
      <c r="G57" s="13"/>
      <c r="H57" s="13">
        <f>D57*G57</f>
        <v>0</v>
      </c>
      <c r="I57" s="13">
        <f>E57+G57</f>
        <v>0</v>
      </c>
      <c r="J57" s="13">
        <f>F57+H57</f>
        <v>0</v>
      </c>
      <c r="K57" s="3"/>
      <c r="L57" s="3"/>
    </row>
    <row r="58" spans="1:12">
      <c r="A58" s="17"/>
      <c r="B58" s="25" t="s">
        <v>111</v>
      </c>
      <c r="C58" s="17" t="s">
        <v>15</v>
      </c>
      <c r="D58" s="18"/>
      <c r="E58" s="18"/>
      <c r="F58" s="18"/>
      <c r="G58" s="18"/>
      <c r="H58" s="18"/>
      <c r="I58" s="18"/>
      <c r="J58" s="18"/>
      <c r="K58" s="3"/>
      <c r="L58" s="3"/>
    </row>
    <row r="59" spans="1:12">
      <c r="A59" s="7"/>
      <c r="B59" s="22" t="s">
        <v>112</v>
      </c>
      <c r="C59" s="7" t="s">
        <v>103</v>
      </c>
      <c r="D59" s="13">
        <v>120</v>
      </c>
      <c r="E59" s="13"/>
      <c r="F59" s="13">
        <f>D59*E59</f>
        <v>0</v>
      </c>
      <c r="G59" s="13"/>
      <c r="H59" s="13">
        <f>D59*G59</f>
        <v>0</v>
      </c>
      <c r="I59" s="13">
        <f>E59+G59</f>
        <v>0</v>
      </c>
      <c r="J59" s="13">
        <f>F59+H59</f>
        <v>0</v>
      </c>
      <c r="K59" s="3"/>
      <c r="L59" s="3"/>
    </row>
    <row r="60" spans="1:12" ht="36.75">
      <c r="A60" s="17"/>
      <c r="B60" s="25" t="s">
        <v>113</v>
      </c>
      <c r="C60" s="17" t="s">
        <v>15</v>
      </c>
      <c r="D60" s="18"/>
      <c r="E60" s="18"/>
      <c r="F60" s="18"/>
      <c r="G60" s="18"/>
      <c r="H60" s="18"/>
      <c r="I60" s="18"/>
      <c r="J60" s="18"/>
      <c r="K60" s="3"/>
      <c r="L60" s="3"/>
    </row>
    <row r="61" spans="1:12">
      <c r="A61" s="7"/>
      <c r="B61" s="22" t="s">
        <v>114</v>
      </c>
      <c r="C61" s="7" t="s">
        <v>103</v>
      </c>
      <c r="D61" s="13">
        <v>30</v>
      </c>
      <c r="E61" s="13"/>
      <c r="F61" s="13">
        <f>D61*E61</f>
        <v>0</v>
      </c>
      <c r="G61" s="13"/>
      <c r="H61" s="13">
        <f>D61*G61</f>
        <v>0</v>
      </c>
      <c r="I61" s="13">
        <f>E61+G61</f>
        <v>0</v>
      </c>
      <c r="J61" s="13">
        <f>F61+H61</f>
        <v>0</v>
      </c>
      <c r="K61" s="3"/>
      <c r="L61" s="3"/>
    </row>
    <row r="62" spans="1:12">
      <c r="A62" s="8"/>
      <c r="B62" s="24" t="s">
        <v>115</v>
      </c>
      <c r="C62" s="8" t="s">
        <v>15</v>
      </c>
      <c r="D62" s="16"/>
      <c r="E62" s="16"/>
      <c r="F62" s="16">
        <f>SUM(F48:F61)</f>
        <v>0</v>
      </c>
      <c r="G62" s="16"/>
      <c r="H62" s="16">
        <f>SUM(H48:H61)</f>
        <v>0</v>
      </c>
      <c r="I62" s="16"/>
      <c r="J62" s="16">
        <f>SUM(J48:J61)</f>
        <v>0</v>
      </c>
      <c r="K62" s="3"/>
      <c r="L62" s="3"/>
    </row>
    <row r="63" spans="1:12">
      <c r="A63" s="7"/>
      <c r="B63" s="22" t="s">
        <v>15</v>
      </c>
      <c r="C63" s="7" t="s">
        <v>15</v>
      </c>
      <c r="D63" s="13"/>
      <c r="E63" s="13"/>
      <c r="F63" s="13"/>
      <c r="G63" s="13"/>
      <c r="H63" s="13"/>
      <c r="I63" s="13">
        <f>E63+G63</f>
        <v>0</v>
      </c>
      <c r="J63" s="13">
        <f>F63+H63</f>
        <v>0</v>
      </c>
      <c r="K63" s="3"/>
      <c r="L63" s="3"/>
    </row>
    <row r="64" spans="1:12">
      <c r="A64" s="8"/>
      <c r="B64" s="24" t="s">
        <v>116</v>
      </c>
      <c r="C64" s="8" t="s">
        <v>15</v>
      </c>
      <c r="D64" s="16"/>
      <c r="E64" s="16"/>
      <c r="F64" s="16"/>
      <c r="G64" s="16"/>
      <c r="H64" s="16"/>
      <c r="I64" s="16"/>
      <c r="J64" s="16"/>
      <c r="K64" s="3"/>
      <c r="L64" s="3"/>
    </row>
    <row r="65" spans="1:12">
      <c r="A65" s="7"/>
      <c r="B65" s="22" t="s">
        <v>117</v>
      </c>
      <c r="C65" s="7" t="s">
        <v>103</v>
      </c>
      <c r="D65" s="13">
        <v>60</v>
      </c>
      <c r="E65" s="13"/>
      <c r="F65" s="13">
        <f>D65*E65</f>
        <v>0</v>
      </c>
      <c r="G65" s="13"/>
      <c r="H65" s="13">
        <f>D65*G65</f>
        <v>0</v>
      </c>
      <c r="I65" s="13">
        <f t="shared" ref="I65:J67" si="3">E65+G65</f>
        <v>0</v>
      </c>
      <c r="J65" s="13">
        <f t="shared" si="3"/>
        <v>0</v>
      </c>
      <c r="K65" s="3"/>
      <c r="L65" s="3"/>
    </row>
    <row r="66" spans="1:12">
      <c r="A66" s="7"/>
      <c r="B66" s="22" t="s">
        <v>118</v>
      </c>
      <c r="C66" s="7" t="s">
        <v>64</v>
      </c>
      <c r="D66" s="13">
        <v>2</v>
      </c>
      <c r="E66" s="13"/>
      <c r="F66" s="13">
        <f>D66*E66</f>
        <v>0</v>
      </c>
      <c r="G66" s="13"/>
      <c r="H66" s="13">
        <f>D66*G66</f>
        <v>0</v>
      </c>
      <c r="I66" s="13">
        <f t="shared" si="3"/>
        <v>0</v>
      </c>
      <c r="J66" s="13">
        <f t="shared" si="3"/>
        <v>0</v>
      </c>
      <c r="K66" s="3"/>
      <c r="L66" s="3"/>
    </row>
    <row r="67" spans="1:12">
      <c r="A67" s="7"/>
      <c r="B67" s="22" t="s">
        <v>119</v>
      </c>
      <c r="C67" s="7" t="s">
        <v>64</v>
      </c>
      <c r="D67" s="13">
        <v>8</v>
      </c>
      <c r="E67" s="13"/>
      <c r="F67" s="13">
        <f>D67*E67</f>
        <v>0</v>
      </c>
      <c r="G67" s="13"/>
      <c r="H67" s="13">
        <f>D67*G67</f>
        <v>0</v>
      </c>
      <c r="I67" s="13">
        <f t="shared" si="3"/>
        <v>0</v>
      </c>
      <c r="J67" s="13">
        <f t="shared" si="3"/>
        <v>0</v>
      </c>
      <c r="K67" s="3"/>
      <c r="L67" s="3"/>
    </row>
    <row r="68" spans="1:12">
      <c r="A68" s="8"/>
      <c r="B68" s="24" t="s">
        <v>120</v>
      </c>
      <c r="C68" s="8" t="s">
        <v>15</v>
      </c>
      <c r="D68" s="16"/>
      <c r="E68" s="16"/>
      <c r="F68" s="16">
        <f>SUM(F65:F67)</f>
        <v>0</v>
      </c>
      <c r="G68" s="16"/>
      <c r="H68" s="16">
        <f>SUM(H65:H67)</f>
        <v>0</v>
      </c>
      <c r="I68" s="16"/>
      <c r="J68" s="16">
        <f>SUM(J65:J67)</f>
        <v>0</v>
      </c>
      <c r="K68" s="3"/>
      <c r="L68" s="3"/>
    </row>
    <row r="69" spans="1:12">
      <c r="A69" s="7"/>
      <c r="B69" s="22" t="s">
        <v>15</v>
      </c>
      <c r="C69" s="7" t="s">
        <v>15</v>
      </c>
      <c r="D69" s="13"/>
      <c r="E69" s="13"/>
      <c r="F69" s="13"/>
      <c r="G69" s="13"/>
      <c r="H69" s="13"/>
      <c r="I69" s="13">
        <f>E69+G69</f>
        <v>0</v>
      </c>
      <c r="J69" s="13">
        <f>F69+H69</f>
        <v>0</v>
      </c>
      <c r="K69" s="3"/>
      <c r="L69" s="3"/>
    </row>
    <row r="70" spans="1:12">
      <c r="A70" s="8"/>
      <c r="B70" s="24" t="s">
        <v>121</v>
      </c>
      <c r="C70" s="8" t="s">
        <v>15</v>
      </c>
      <c r="D70" s="16"/>
      <c r="E70" s="16"/>
      <c r="F70" s="16"/>
      <c r="G70" s="16"/>
      <c r="H70" s="16"/>
      <c r="I70" s="16"/>
      <c r="J70" s="16"/>
      <c r="K70" s="3"/>
      <c r="L70" s="3"/>
    </row>
    <row r="71" spans="1:12">
      <c r="A71" s="7"/>
      <c r="B71" s="22" t="s">
        <v>122</v>
      </c>
      <c r="C71" s="7" t="s">
        <v>103</v>
      </c>
      <c r="D71" s="13">
        <v>55</v>
      </c>
      <c r="E71" s="13"/>
      <c r="F71" s="13">
        <f>D71*E71</f>
        <v>0</v>
      </c>
      <c r="G71" s="13"/>
      <c r="H71" s="13">
        <f>D71*G71</f>
        <v>0</v>
      </c>
      <c r="I71" s="13">
        <f>E71+G71</f>
        <v>0</v>
      </c>
      <c r="J71" s="13">
        <f>F71+H71</f>
        <v>0</v>
      </c>
      <c r="K71" s="3"/>
      <c r="L71" s="3"/>
    </row>
    <row r="72" spans="1:12">
      <c r="A72" s="7"/>
      <c r="B72" s="22" t="s">
        <v>123</v>
      </c>
      <c r="C72" s="7" t="s">
        <v>103</v>
      </c>
      <c r="D72" s="13">
        <v>55</v>
      </c>
      <c r="E72" s="13"/>
      <c r="F72" s="13">
        <f>D72*E72</f>
        <v>0</v>
      </c>
      <c r="G72" s="13"/>
      <c r="H72" s="13">
        <f>D72*G72</f>
        <v>0</v>
      </c>
      <c r="I72" s="13">
        <f>E72+G72</f>
        <v>0</v>
      </c>
      <c r="J72" s="13">
        <f>F72+H72</f>
        <v>0</v>
      </c>
      <c r="K72" s="3"/>
      <c r="L72" s="3"/>
    </row>
    <row r="73" spans="1:12">
      <c r="A73" s="17"/>
      <c r="B73" s="25" t="s">
        <v>124</v>
      </c>
      <c r="C73" s="17" t="s">
        <v>15</v>
      </c>
      <c r="D73" s="18"/>
      <c r="E73" s="18"/>
      <c r="F73" s="18"/>
      <c r="G73" s="18"/>
      <c r="H73" s="18"/>
      <c r="I73" s="18"/>
      <c r="J73" s="18"/>
      <c r="K73" s="3"/>
      <c r="L73" s="3"/>
    </row>
    <row r="74" spans="1:12">
      <c r="A74" s="17"/>
      <c r="B74" s="25" t="s">
        <v>125</v>
      </c>
      <c r="C74" s="17" t="s">
        <v>15</v>
      </c>
      <c r="D74" s="18"/>
      <c r="E74" s="18"/>
      <c r="F74" s="18"/>
      <c r="G74" s="18"/>
      <c r="H74" s="18"/>
      <c r="I74" s="18"/>
      <c r="J74" s="18"/>
      <c r="K74" s="3"/>
      <c r="L74" s="3"/>
    </row>
    <row r="75" spans="1:12">
      <c r="A75" s="7"/>
      <c r="B75" s="22" t="s">
        <v>126</v>
      </c>
      <c r="C75" s="7" t="s">
        <v>103</v>
      </c>
      <c r="D75" s="13">
        <v>40</v>
      </c>
      <c r="E75" s="13"/>
      <c r="F75" s="13">
        <f>D75*E75</f>
        <v>0</v>
      </c>
      <c r="G75" s="13"/>
      <c r="H75" s="13">
        <f>D75*G75</f>
        <v>0</v>
      </c>
      <c r="I75" s="13">
        <f t="shared" ref="I75:J78" si="4">E75+G75</f>
        <v>0</v>
      </c>
      <c r="J75" s="13">
        <f t="shared" si="4"/>
        <v>0</v>
      </c>
      <c r="K75" s="3"/>
      <c r="L75" s="3"/>
    </row>
    <row r="76" spans="1:12">
      <c r="A76" s="7"/>
      <c r="B76" s="22" t="s">
        <v>127</v>
      </c>
      <c r="C76" s="7" t="s">
        <v>103</v>
      </c>
      <c r="D76" s="13">
        <v>40</v>
      </c>
      <c r="E76" s="13"/>
      <c r="F76" s="13">
        <f>D76*E76</f>
        <v>0</v>
      </c>
      <c r="G76" s="13"/>
      <c r="H76" s="13">
        <f>D76*G76</f>
        <v>0</v>
      </c>
      <c r="I76" s="13">
        <f t="shared" si="4"/>
        <v>0</v>
      </c>
      <c r="J76" s="13">
        <f t="shared" si="4"/>
        <v>0</v>
      </c>
      <c r="K76" s="3"/>
      <c r="L76" s="3"/>
    </row>
    <row r="77" spans="1:12">
      <c r="A77" s="7"/>
      <c r="B77" s="22" t="s">
        <v>128</v>
      </c>
      <c r="C77" s="7" t="s">
        <v>103</v>
      </c>
      <c r="D77" s="13">
        <v>70</v>
      </c>
      <c r="E77" s="13"/>
      <c r="F77" s="13">
        <f>D77*E77</f>
        <v>0</v>
      </c>
      <c r="G77" s="13"/>
      <c r="H77" s="13">
        <f>D77*G77</f>
        <v>0</v>
      </c>
      <c r="I77" s="13">
        <f t="shared" si="4"/>
        <v>0</v>
      </c>
      <c r="J77" s="13">
        <f t="shared" si="4"/>
        <v>0</v>
      </c>
      <c r="K77" s="3"/>
      <c r="L77" s="3"/>
    </row>
    <row r="78" spans="1:12">
      <c r="A78" s="7"/>
      <c r="B78" s="22" t="s">
        <v>129</v>
      </c>
      <c r="C78" s="7" t="s">
        <v>103</v>
      </c>
      <c r="D78" s="13">
        <v>20</v>
      </c>
      <c r="E78" s="13"/>
      <c r="F78" s="13">
        <f>D78*E78</f>
        <v>0</v>
      </c>
      <c r="G78" s="13"/>
      <c r="H78" s="13">
        <f>D78*G78</f>
        <v>0</v>
      </c>
      <c r="I78" s="13">
        <f t="shared" si="4"/>
        <v>0</v>
      </c>
      <c r="J78" s="13">
        <f t="shared" si="4"/>
        <v>0</v>
      </c>
      <c r="K78" s="3"/>
      <c r="L78" s="3"/>
    </row>
    <row r="79" spans="1:12">
      <c r="A79" s="17"/>
      <c r="B79" s="25" t="s">
        <v>130</v>
      </c>
      <c r="C79" s="17" t="s">
        <v>15</v>
      </c>
      <c r="D79" s="18"/>
      <c r="E79" s="18"/>
      <c r="F79" s="18"/>
      <c r="G79" s="18"/>
      <c r="H79" s="18"/>
      <c r="I79" s="18"/>
      <c r="J79" s="18"/>
      <c r="K79" s="3"/>
      <c r="L79" s="3"/>
    </row>
    <row r="80" spans="1:12">
      <c r="A80" s="17"/>
      <c r="B80" s="25" t="s">
        <v>131</v>
      </c>
      <c r="C80" s="17" t="s">
        <v>15</v>
      </c>
      <c r="D80" s="18"/>
      <c r="E80" s="18"/>
      <c r="F80" s="18"/>
      <c r="G80" s="18"/>
      <c r="H80" s="18"/>
      <c r="I80" s="18"/>
      <c r="J80" s="18"/>
      <c r="K80" s="3"/>
      <c r="L80" s="3"/>
    </row>
    <row r="81" spans="1:12">
      <c r="A81" s="7"/>
      <c r="B81" s="22" t="s">
        <v>132</v>
      </c>
      <c r="C81" s="7" t="s">
        <v>103</v>
      </c>
      <c r="D81" s="13">
        <v>40</v>
      </c>
      <c r="E81" s="13"/>
      <c r="F81" s="13">
        <f t="shared" ref="F81:F88" si="5">D81*E81</f>
        <v>0</v>
      </c>
      <c r="G81" s="13"/>
      <c r="H81" s="13">
        <f t="shared" ref="H81:H88" si="6">D81*G81</f>
        <v>0</v>
      </c>
      <c r="I81" s="13">
        <f t="shared" ref="I81:J88" si="7">E81+G81</f>
        <v>0</v>
      </c>
      <c r="J81" s="13">
        <f t="shared" si="7"/>
        <v>0</v>
      </c>
      <c r="K81" s="3"/>
      <c r="L81" s="3"/>
    </row>
    <row r="82" spans="1:12">
      <c r="A82" s="7"/>
      <c r="B82" s="22" t="s">
        <v>133</v>
      </c>
      <c r="C82" s="7" t="s">
        <v>103</v>
      </c>
      <c r="D82" s="13">
        <v>40</v>
      </c>
      <c r="E82" s="13"/>
      <c r="F82" s="13">
        <f t="shared" si="5"/>
        <v>0</v>
      </c>
      <c r="G82" s="13"/>
      <c r="H82" s="13">
        <f t="shared" si="6"/>
        <v>0</v>
      </c>
      <c r="I82" s="13">
        <f t="shared" si="7"/>
        <v>0</v>
      </c>
      <c r="J82" s="13">
        <f t="shared" si="7"/>
        <v>0</v>
      </c>
      <c r="K82" s="3"/>
      <c r="L82" s="3"/>
    </row>
    <row r="83" spans="1:12">
      <c r="A83" s="7"/>
      <c r="B83" s="22" t="s">
        <v>134</v>
      </c>
      <c r="C83" s="7" t="s">
        <v>103</v>
      </c>
      <c r="D83" s="13">
        <v>90</v>
      </c>
      <c r="E83" s="13"/>
      <c r="F83" s="13">
        <f t="shared" si="5"/>
        <v>0</v>
      </c>
      <c r="G83" s="13"/>
      <c r="H83" s="13">
        <f t="shared" si="6"/>
        <v>0</v>
      </c>
      <c r="I83" s="13">
        <f t="shared" si="7"/>
        <v>0</v>
      </c>
      <c r="J83" s="13">
        <f t="shared" si="7"/>
        <v>0</v>
      </c>
      <c r="K83" s="3"/>
      <c r="L83" s="3"/>
    </row>
    <row r="84" spans="1:12">
      <c r="A84" s="7"/>
      <c r="B84" s="22" t="s">
        <v>135</v>
      </c>
      <c r="C84" s="7" t="s">
        <v>64</v>
      </c>
      <c r="D84" s="13">
        <v>40</v>
      </c>
      <c r="E84" s="13"/>
      <c r="F84" s="13">
        <f t="shared" si="5"/>
        <v>0</v>
      </c>
      <c r="G84" s="13"/>
      <c r="H84" s="13">
        <f t="shared" si="6"/>
        <v>0</v>
      </c>
      <c r="I84" s="13">
        <f t="shared" si="7"/>
        <v>0</v>
      </c>
      <c r="J84" s="13">
        <f t="shared" si="7"/>
        <v>0</v>
      </c>
      <c r="K84" s="3"/>
      <c r="L84" s="3"/>
    </row>
    <row r="85" spans="1:12">
      <c r="A85" s="7"/>
      <c r="B85" s="22" t="s">
        <v>136</v>
      </c>
      <c r="C85" s="7" t="s">
        <v>64</v>
      </c>
      <c r="D85" s="13">
        <v>60</v>
      </c>
      <c r="E85" s="13"/>
      <c r="F85" s="13">
        <f t="shared" si="5"/>
        <v>0</v>
      </c>
      <c r="G85" s="13"/>
      <c r="H85" s="13">
        <f t="shared" si="6"/>
        <v>0</v>
      </c>
      <c r="I85" s="13">
        <f t="shared" si="7"/>
        <v>0</v>
      </c>
      <c r="J85" s="13">
        <f t="shared" si="7"/>
        <v>0</v>
      </c>
      <c r="K85" s="3"/>
      <c r="L85" s="3"/>
    </row>
    <row r="86" spans="1:12">
      <c r="A86" s="7"/>
      <c r="B86" s="22" t="s">
        <v>137</v>
      </c>
      <c r="C86" s="7" t="s">
        <v>103</v>
      </c>
      <c r="D86" s="13">
        <v>5</v>
      </c>
      <c r="E86" s="13"/>
      <c r="F86" s="13">
        <f t="shared" si="5"/>
        <v>0</v>
      </c>
      <c r="G86" s="13"/>
      <c r="H86" s="13">
        <f t="shared" si="6"/>
        <v>0</v>
      </c>
      <c r="I86" s="13">
        <f t="shared" si="7"/>
        <v>0</v>
      </c>
      <c r="J86" s="13">
        <f t="shared" si="7"/>
        <v>0</v>
      </c>
      <c r="K86" s="3"/>
      <c r="L86" s="3"/>
    </row>
    <row r="87" spans="1:12">
      <c r="A87" s="7"/>
      <c r="B87" s="22" t="s">
        <v>138</v>
      </c>
      <c r="C87" s="7" t="s">
        <v>64</v>
      </c>
      <c r="D87" s="13">
        <v>10</v>
      </c>
      <c r="E87" s="13"/>
      <c r="F87" s="13">
        <f t="shared" si="5"/>
        <v>0</v>
      </c>
      <c r="G87" s="13"/>
      <c r="H87" s="13">
        <f t="shared" si="6"/>
        <v>0</v>
      </c>
      <c r="I87" s="13">
        <f t="shared" si="7"/>
        <v>0</v>
      </c>
      <c r="J87" s="13">
        <f t="shared" si="7"/>
        <v>0</v>
      </c>
      <c r="K87" s="3"/>
      <c r="L87" s="3"/>
    </row>
    <row r="88" spans="1:12">
      <c r="A88" s="7"/>
      <c r="B88" s="22" t="s">
        <v>139</v>
      </c>
      <c r="C88" s="7" t="s">
        <v>64</v>
      </c>
      <c r="D88" s="13">
        <v>10</v>
      </c>
      <c r="E88" s="13"/>
      <c r="F88" s="13">
        <f t="shared" si="5"/>
        <v>0</v>
      </c>
      <c r="G88" s="13"/>
      <c r="H88" s="13">
        <f t="shared" si="6"/>
        <v>0</v>
      </c>
      <c r="I88" s="13">
        <f t="shared" si="7"/>
        <v>0</v>
      </c>
      <c r="J88" s="13">
        <f t="shared" si="7"/>
        <v>0</v>
      </c>
      <c r="K88" s="3"/>
      <c r="L88" s="3"/>
    </row>
    <row r="89" spans="1:12">
      <c r="A89" s="17"/>
      <c r="B89" s="25" t="s">
        <v>140</v>
      </c>
      <c r="C89" s="17" t="s">
        <v>15</v>
      </c>
      <c r="D89" s="18"/>
      <c r="E89" s="18"/>
      <c r="F89" s="18"/>
      <c r="G89" s="18"/>
      <c r="H89" s="18"/>
      <c r="I89" s="18"/>
      <c r="J89" s="18"/>
      <c r="K89" s="3"/>
      <c r="L89" s="3"/>
    </row>
    <row r="90" spans="1:12">
      <c r="A90" s="7"/>
      <c r="B90" s="22" t="s">
        <v>141</v>
      </c>
      <c r="C90" s="7" t="s">
        <v>64</v>
      </c>
      <c r="D90" s="13">
        <v>170</v>
      </c>
      <c r="E90" s="13"/>
      <c r="F90" s="13">
        <f>D90*E90</f>
        <v>0</v>
      </c>
      <c r="G90" s="13"/>
      <c r="H90" s="13">
        <f>D90*G90</f>
        <v>0</v>
      </c>
      <c r="I90" s="13">
        <f>E90+G90</f>
        <v>0</v>
      </c>
      <c r="J90" s="13">
        <f>F90+H90</f>
        <v>0</v>
      </c>
      <c r="K90" s="3"/>
      <c r="L90" s="3"/>
    </row>
    <row r="91" spans="1:12" ht="24.75">
      <c r="A91" s="17"/>
      <c r="B91" s="25" t="s">
        <v>142</v>
      </c>
      <c r="C91" s="17" t="s">
        <v>15</v>
      </c>
      <c r="D91" s="18"/>
      <c r="E91" s="18"/>
      <c r="F91" s="18"/>
      <c r="G91" s="18"/>
      <c r="H91" s="18"/>
      <c r="I91" s="18"/>
      <c r="J91" s="18"/>
      <c r="K91" s="3"/>
      <c r="L91" s="3"/>
    </row>
    <row r="92" spans="1:12">
      <c r="A92" s="7"/>
      <c r="B92" s="22" t="s">
        <v>143</v>
      </c>
      <c r="C92" s="7" t="s">
        <v>64</v>
      </c>
      <c r="D92" s="13">
        <v>5</v>
      </c>
      <c r="E92" s="13"/>
      <c r="F92" s="13">
        <f>D92*E92</f>
        <v>0</v>
      </c>
      <c r="G92" s="13"/>
      <c r="H92" s="13">
        <f>D92*G92</f>
        <v>0</v>
      </c>
      <c r="I92" s="13">
        <f>E92+G92</f>
        <v>0</v>
      </c>
      <c r="J92" s="13">
        <f>F92+H92</f>
        <v>0</v>
      </c>
      <c r="K92" s="3"/>
      <c r="L92" s="3"/>
    </row>
    <row r="93" spans="1:12">
      <c r="A93" s="8"/>
      <c r="B93" s="24" t="s">
        <v>144</v>
      </c>
      <c r="C93" s="8" t="s">
        <v>15</v>
      </c>
      <c r="D93" s="16"/>
      <c r="E93" s="16"/>
      <c r="F93" s="16">
        <f>SUM(F71:F92)</f>
        <v>0</v>
      </c>
      <c r="G93" s="16"/>
      <c r="H93" s="16">
        <f>SUM(H71:H92)</f>
        <v>0</v>
      </c>
      <c r="I93" s="16"/>
      <c r="J93" s="16">
        <f>SUM(J71:J92)</f>
        <v>0</v>
      </c>
      <c r="K93" s="3"/>
      <c r="L93" s="3"/>
    </row>
    <row r="94" spans="1:12">
      <c r="A94" s="7"/>
      <c r="B94" s="22" t="s">
        <v>15</v>
      </c>
      <c r="C94" s="7" t="s">
        <v>15</v>
      </c>
      <c r="D94" s="13"/>
      <c r="E94" s="13"/>
      <c r="F94" s="13"/>
      <c r="G94" s="13"/>
      <c r="H94" s="13"/>
      <c r="I94" s="13">
        <f>E94+G94</f>
        <v>0</v>
      </c>
      <c r="J94" s="13">
        <f>F94+H94</f>
        <v>0</v>
      </c>
      <c r="K94" s="3"/>
      <c r="L94" s="3"/>
    </row>
    <row r="95" spans="1:12">
      <c r="A95" s="8"/>
      <c r="B95" s="24" t="s">
        <v>145</v>
      </c>
      <c r="C95" s="8" t="s">
        <v>15</v>
      </c>
      <c r="D95" s="16"/>
      <c r="E95" s="16"/>
      <c r="F95" s="16"/>
      <c r="G95" s="16"/>
      <c r="H95" s="16"/>
      <c r="I95" s="16"/>
      <c r="J95" s="16"/>
      <c r="K95" s="3"/>
      <c r="L95" s="3"/>
    </row>
    <row r="96" spans="1:12">
      <c r="A96" s="17"/>
      <c r="B96" s="25" t="s">
        <v>146</v>
      </c>
      <c r="C96" s="17" t="s">
        <v>15</v>
      </c>
      <c r="D96" s="18"/>
      <c r="E96" s="18"/>
      <c r="F96" s="18"/>
      <c r="G96" s="18"/>
      <c r="H96" s="18"/>
      <c r="I96" s="18"/>
      <c r="J96" s="18"/>
      <c r="K96" s="3"/>
      <c r="L96" s="3"/>
    </row>
    <row r="97" spans="1:12">
      <c r="A97" s="17"/>
      <c r="B97" s="25" t="s">
        <v>147</v>
      </c>
      <c r="C97" s="17" t="s">
        <v>15</v>
      </c>
      <c r="D97" s="18"/>
      <c r="E97" s="18"/>
      <c r="F97" s="18"/>
      <c r="G97" s="18"/>
      <c r="H97" s="18"/>
      <c r="I97" s="18"/>
      <c r="J97" s="18"/>
      <c r="K97" s="3"/>
      <c r="L97" s="3"/>
    </row>
    <row r="98" spans="1:12">
      <c r="A98" s="7"/>
      <c r="B98" s="22" t="s">
        <v>148</v>
      </c>
      <c r="C98" s="7" t="s">
        <v>64</v>
      </c>
      <c r="D98" s="13">
        <v>2</v>
      </c>
      <c r="E98" s="13"/>
      <c r="F98" s="13">
        <f>D98*E98</f>
        <v>0</v>
      </c>
      <c r="G98" s="13"/>
      <c r="H98" s="13">
        <f>D98*G98</f>
        <v>0</v>
      </c>
      <c r="I98" s="13">
        <f>E98+G98</f>
        <v>0</v>
      </c>
      <c r="J98" s="13">
        <f>F98+H98</f>
        <v>0</v>
      </c>
      <c r="K98" s="3"/>
      <c r="L98" s="3"/>
    </row>
    <row r="99" spans="1:12">
      <c r="A99" s="17"/>
      <c r="B99" s="25" t="s">
        <v>149</v>
      </c>
      <c r="C99" s="17" t="s">
        <v>15</v>
      </c>
      <c r="D99" s="18"/>
      <c r="E99" s="18"/>
      <c r="F99" s="18"/>
      <c r="G99" s="18"/>
      <c r="H99" s="18"/>
      <c r="I99" s="18"/>
      <c r="J99" s="18"/>
      <c r="K99" s="3"/>
      <c r="L99" s="3"/>
    </row>
    <row r="100" spans="1:12">
      <c r="A100" s="7"/>
      <c r="B100" s="22" t="s">
        <v>150</v>
      </c>
      <c r="C100" s="7" t="s">
        <v>64</v>
      </c>
      <c r="D100" s="13">
        <v>100</v>
      </c>
      <c r="E100" s="13"/>
      <c r="F100" s="13">
        <f>D100*E100</f>
        <v>0</v>
      </c>
      <c r="G100" s="13"/>
      <c r="H100" s="13">
        <f>D100*G100</f>
        <v>0</v>
      </c>
      <c r="I100" s="13">
        <f t="shared" ref="I100:J103" si="8">E100+G100</f>
        <v>0</v>
      </c>
      <c r="J100" s="13">
        <f t="shared" si="8"/>
        <v>0</v>
      </c>
      <c r="K100" s="3"/>
      <c r="L100" s="3"/>
    </row>
    <row r="101" spans="1:12">
      <c r="A101" s="7"/>
      <c r="B101" s="22" t="s">
        <v>151</v>
      </c>
      <c r="C101" s="7" t="s">
        <v>64</v>
      </c>
      <c r="D101" s="13">
        <v>160</v>
      </c>
      <c r="E101" s="13"/>
      <c r="F101" s="13">
        <f>D101*E101</f>
        <v>0</v>
      </c>
      <c r="G101" s="13"/>
      <c r="H101" s="13">
        <f>D101*G101</f>
        <v>0</v>
      </c>
      <c r="I101" s="13">
        <f t="shared" si="8"/>
        <v>0</v>
      </c>
      <c r="J101" s="13">
        <f t="shared" si="8"/>
        <v>0</v>
      </c>
      <c r="K101" s="3"/>
      <c r="L101" s="3"/>
    </row>
    <row r="102" spans="1:12">
      <c r="A102" s="7"/>
      <c r="B102" s="22" t="s">
        <v>152</v>
      </c>
      <c r="C102" s="7" t="s">
        <v>64</v>
      </c>
      <c r="D102" s="13">
        <v>580</v>
      </c>
      <c r="E102" s="13"/>
      <c r="F102" s="13">
        <f>D102*E102</f>
        <v>0</v>
      </c>
      <c r="G102" s="13"/>
      <c r="H102" s="13">
        <f>D102*G102</f>
        <v>0</v>
      </c>
      <c r="I102" s="13">
        <f t="shared" si="8"/>
        <v>0</v>
      </c>
      <c r="J102" s="13">
        <f t="shared" si="8"/>
        <v>0</v>
      </c>
      <c r="K102" s="3"/>
      <c r="L102" s="3"/>
    </row>
    <row r="103" spans="1:12">
      <c r="A103" s="7"/>
      <c r="B103" s="22" t="s">
        <v>153</v>
      </c>
      <c r="C103" s="7" t="s">
        <v>64</v>
      </c>
      <c r="D103" s="13">
        <v>8</v>
      </c>
      <c r="E103" s="13"/>
      <c r="F103" s="13">
        <f>D103*E103</f>
        <v>0</v>
      </c>
      <c r="G103" s="13"/>
      <c r="H103" s="13">
        <f>D103*G103</f>
        <v>0</v>
      </c>
      <c r="I103" s="13">
        <f t="shared" si="8"/>
        <v>0</v>
      </c>
      <c r="J103" s="13">
        <f t="shared" si="8"/>
        <v>0</v>
      </c>
      <c r="K103" s="3"/>
      <c r="L103" s="3"/>
    </row>
    <row r="104" spans="1:12">
      <c r="A104" s="8"/>
      <c r="B104" s="24" t="s">
        <v>154</v>
      </c>
      <c r="C104" s="8" t="s">
        <v>15</v>
      </c>
      <c r="D104" s="16"/>
      <c r="E104" s="16"/>
      <c r="F104" s="16">
        <f>SUM(F96:F103)</f>
        <v>0</v>
      </c>
      <c r="G104" s="16"/>
      <c r="H104" s="16">
        <f>SUM(H96:H103)</f>
        <v>0</v>
      </c>
      <c r="I104" s="16"/>
      <c r="J104" s="16">
        <f>SUM(J96:J103)</f>
        <v>0</v>
      </c>
      <c r="K104" s="3"/>
      <c r="L104" s="3"/>
    </row>
    <row r="105" spans="1:12">
      <c r="A105" s="7"/>
      <c r="B105" s="22" t="s">
        <v>15</v>
      </c>
      <c r="C105" s="7" t="s">
        <v>15</v>
      </c>
      <c r="D105" s="13"/>
      <c r="E105" s="13"/>
      <c r="F105" s="13"/>
      <c r="G105" s="13"/>
      <c r="H105" s="13"/>
      <c r="I105" s="13">
        <f>E105+G105</f>
        <v>0</v>
      </c>
      <c r="J105" s="13">
        <f>F105+H105</f>
        <v>0</v>
      </c>
      <c r="K105" s="3"/>
      <c r="L105" s="3"/>
    </row>
    <row r="106" spans="1:12">
      <c r="A106" s="8"/>
      <c r="B106" s="24" t="s">
        <v>155</v>
      </c>
      <c r="C106" s="8" t="s">
        <v>15</v>
      </c>
      <c r="D106" s="16"/>
      <c r="E106" s="16"/>
      <c r="F106" s="16"/>
      <c r="G106" s="16"/>
      <c r="H106" s="16"/>
      <c r="I106" s="16"/>
      <c r="J106" s="16"/>
      <c r="K106" s="3"/>
      <c r="L106" s="3"/>
    </row>
    <row r="107" spans="1:12">
      <c r="A107" s="17"/>
      <c r="B107" s="25" t="s">
        <v>156</v>
      </c>
      <c r="C107" s="17" t="s">
        <v>15</v>
      </c>
      <c r="D107" s="18"/>
      <c r="E107" s="18"/>
      <c r="F107" s="18"/>
      <c r="G107" s="18"/>
      <c r="H107" s="18"/>
      <c r="I107" s="18"/>
      <c r="J107" s="18"/>
      <c r="K107" s="3"/>
      <c r="L107" s="3"/>
    </row>
    <row r="108" spans="1:12">
      <c r="A108" s="7"/>
      <c r="B108" s="22" t="s">
        <v>157</v>
      </c>
      <c r="C108" s="7" t="s">
        <v>103</v>
      </c>
      <c r="D108" s="13">
        <v>280</v>
      </c>
      <c r="E108" s="13"/>
      <c r="F108" s="13">
        <f>D108*E108</f>
        <v>0</v>
      </c>
      <c r="G108" s="13"/>
      <c r="H108" s="13">
        <f>D108*G108</f>
        <v>0</v>
      </c>
      <c r="I108" s="13">
        <f>E108+G108</f>
        <v>0</v>
      </c>
      <c r="J108" s="13">
        <f>F108+H108</f>
        <v>0</v>
      </c>
      <c r="K108" s="3"/>
      <c r="L108" s="3"/>
    </row>
    <row r="109" spans="1:12">
      <c r="A109" s="7"/>
      <c r="B109" s="22" t="s">
        <v>158</v>
      </c>
      <c r="C109" s="7" t="s">
        <v>103</v>
      </c>
      <c r="D109" s="13">
        <v>10</v>
      </c>
      <c r="E109" s="13"/>
      <c r="F109" s="13">
        <f>D109*E109</f>
        <v>0</v>
      </c>
      <c r="G109" s="13"/>
      <c r="H109" s="13">
        <f>D109*G109</f>
        <v>0</v>
      </c>
      <c r="I109" s="13">
        <f>E109+G109</f>
        <v>0</v>
      </c>
      <c r="J109" s="13">
        <f>F109+H109</f>
        <v>0</v>
      </c>
      <c r="K109" s="3"/>
      <c r="L109" s="3"/>
    </row>
    <row r="110" spans="1:12">
      <c r="A110" s="17"/>
      <c r="B110" s="25" t="s">
        <v>159</v>
      </c>
      <c r="C110" s="17" t="s">
        <v>15</v>
      </c>
      <c r="D110" s="18"/>
      <c r="E110" s="18"/>
      <c r="F110" s="18"/>
      <c r="G110" s="18"/>
      <c r="H110" s="18"/>
      <c r="I110" s="18"/>
      <c r="J110" s="18"/>
      <c r="K110" s="3"/>
      <c r="L110" s="3"/>
    </row>
    <row r="111" spans="1:12">
      <c r="A111" s="17"/>
      <c r="B111" s="25" t="s">
        <v>160</v>
      </c>
      <c r="C111" s="17" t="s">
        <v>15</v>
      </c>
      <c r="D111" s="18"/>
      <c r="E111" s="18"/>
      <c r="F111" s="18"/>
      <c r="G111" s="18"/>
      <c r="H111" s="18"/>
      <c r="I111" s="18"/>
      <c r="J111" s="18"/>
      <c r="K111" s="3"/>
      <c r="L111" s="3"/>
    </row>
    <row r="112" spans="1:12">
      <c r="A112" s="7"/>
      <c r="B112" s="22" t="s">
        <v>161</v>
      </c>
      <c r="C112" s="7" t="s">
        <v>103</v>
      </c>
      <c r="D112" s="13">
        <v>140</v>
      </c>
      <c r="E112" s="13"/>
      <c r="F112" s="13">
        <f>D112*E112</f>
        <v>0</v>
      </c>
      <c r="G112" s="13"/>
      <c r="H112" s="13">
        <f>D112*G112</f>
        <v>0</v>
      </c>
      <c r="I112" s="13">
        <f>E112+G112</f>
        <v>0</v>
      </c>
      <c r="J112" s="13">
        <f>F112+H112</f>
        <v>0</v>
      </c>
      <c r="K112" s="3"/>
      <c r="L112" s="3"/>
    </row>
    <row r="113" spans="1:12">
      <c r="A113" s="17"/>
      <c r="B113" s="25" t="s">
        <v>162</v>
      </c>
      <c r="C113" s="17" t="s">
        <v>15</v>
      </c>
      <c r="D113" s="18"/>
      <c r="E113" s="18"/>
      <c r="F113" s="18"/>
      <c r="G113" s="18"/>
      <c r="H113" s="18"/>
      <c r="I113" s="18"/>
      <c r="J113" s="18"/>
      <c r="K113" s="3"/>
      <c r="L113" s="3"/>
    </row>
    <row r="114" spans="1:12">
      <c r="A114" s="7"/>
      <c r="B114" s="22" t="s">
        <v>163</v>
      </c>
      <c r="C114" s="7" t="s">
        <v>103</v>
      </c>
      <c r="D114" s="13">
        <v>120</v>
      </c>
      <c r="E114" s="13"/>
      <c r="F114" s="13">
        <f>D114*E114</f>
        <v>0</v>
      </c>
      <c r="G114" s="13"/>
      <c r="H114" s="13">
        <f>D114*G114</f>
        <v>0</v>
      </c>
      <c r="I114" s="13">
        <f>E114+G114</f>
        <v>0</v>
      </c>
      <c r="J114" s="13">
        <f>F114+H114</f>
        <v>0</v>
      </c>
      <c r="K114" s="3"/>
      <c r="L114" s="3"/>
    </row>
    <row r="115" spans="1:12">
      <c r="A115" s="17"/>
      <c r="B115" s="25" t="s">
        <v>160</v>
      </c>
      <c r="C115" s="17" t="s">
        <v>15</v>
      </c>
      <c r="D115" s="18"/>
      <c r="E115" s="18"/>
      <c r="F115" s="18"/>
      <c r="G115" s="18"/>
      <c r="H115" s="18"/>
      <c r="I115" s="18"/>
      <c r="J115" s="18"/>
      <c r="K115" s="3"/>
      <c r="L115" s="3"/>
    </row>
    <row r="116" spans="1:12">
      <c r="A116" s="7"/>
      <c r="B116" s="22" t="s">
        <v>164</v>
      </c>
      <c r="C116" s="7" t="s">
        <v>103</v>
      </c>
      <c r="D116" s="13">
        <v>20</v>
      </c>
      <c r="E116" s="13"/>
      <c r="F116" s="13">
        <f>D116*E116</f>
        <v>0</v>
      </c>
      <c r="G116" s="13"/>
      <c r="H116" s="13">
        <f>D116*G116</f>
        <v>0</v>
      </c>
      <c r="I116" s="13">
        <f>E116+G116</f>
        <v>0</v>
      </c>
      <c r="J116" s="13">
        <f>F116+H116</f>
        <v>0</v>
      </c>
      <c r="K116" s="3"/>
      <c r="L116" s="3"/>
    </row>
    <row r="117" spans="1:12">
      <c r="A117" s="17"/>
      <c r="B117" s="25" t="s">
        <v>165</v>
      </c>
      <c r="C117" s="17" t="s">
        <v>15</v>
      </c>
      <c r="D117" s="18"/>
      <c r="E117" s="18"/>
      <c r="F117" s="18"/>
      <c r="G117" s="18"/>
      <c r="H117" s="18"/>
      <c r="I117" s="18"/>
      <c r="J117" s="18"/>
      <c r="K117" s="3"/>
      <c r="L117" s="3"/>
    </row>
    <row r="118" spans="1:12">
      <c r="A118" s="7"/>
      <c r="B118" s="22" t="s">
        <v>166</v>
      </c>
      <c r="C118" s="7" t="s">
        <v>64</v>
      </c>
      <c r="D118" s="13">
        <v>60</v>
      </c>
      <c r="E118" s="13"/>
      <c r="F118" s="13">
        <f>D118*E118</f>
        <v>0</v>
      </c>
      <c r="G118" s="13"/>
      <c r="H118" s="13">
        <f>D118*G118</f>
        <v>0</v>
      </c>
      <c r="I118" s="13">
        <f t="shared" ref="I118:J120" si="9">E118+G118</f>
        <v>0</v>
      </c>
      <c r="J118" s="13">
        <f t="shared" si="9"/>
        <v>0</v>
      </c>
      <c r="K118" s="3"/>
      <c r="L118" s="3"/>
    </row>
    <row r="119" spans="1:12">
      <c r="A119" s="7"/>
      <c r="B119" s="22" t="s">
        <v>167</v>
      </c>
      <c r="C119" s="7" t="s">
        <v>64</v>
      </c>
      <c r="D119" s="13">
        <v>50</v>
      </c>
      <c r="E119" s="13"/>
      <c r="F119" s="13">
        <f>D119*E119</f>
        <v>0</v>
      </c>
      <c r="G119" s="13"/>
      <c r="H119" s="13">
        <f>D119*G119</f>
        <v>0</v>
      </c>
      <c r="I119" s="13">
        <f t="shared" si="9"/>
        <v>0</v>
      </c>
      <c r="J119" s="13">
        <f t="shared" si="9"/>
        <v>0</v>
      </c>
      <c r="K119" s="3"/>
      <c r="L119" s="3"/>
    </row>
    <row r="120" spans="1:12">
      <c r="A120" s="7"/>
      <c r="B120" s="22" t="s">
        <v>168</v>
      </c>
      <c r="C120" s="7" t="s">
        <v>64</v>
      </c>
      <c r="D120" s="13">
        <v>8</v>
      </c>
      <c r="E120" s="13"/>
      <c r="F120" s="13">
        <f>D120*E120</f>
        <v>0</v>
      </c>
      <c r="G120" s="13"/>
      <c r="H120" s="13">
        <f>D120*G120</f>
        <v>0</v>
      </c>
      <c r="I120" s="13">
        <f t="shared" si="9"/>
        <v>0</v>
      </c>
      <c r="J120" s="13">
        <f t="shared" si="9"/>
        <v>0</v>
      </c>
      <c r="K120" s="3"/>
      <c r="L120" s="3"/>
    </row>
    <row r="121" spans="1:12">
      <c r="A121" s="17"/>
      <c r="B121" s="25" t="s">
        <v>169</v>
      </c>
      <c r="C121" s="17" t="s">
        <v>15</v>
      </c>
      <c r="D121" s="18"/>
      <c r="E121" s="18"/>
      <c r="F121" s="18"/>
      <c r="G121" s="18"/>
      <c r="H121" s="18"/>
      <c r="I121" s="18"/>
      <c r="J121" s="18"/>
      <c r="K121" s="3"/>
      <c r="L121" s="3"/>
    </row>
    <row r="122" spans="1:12">
      <c r="A122" s="7"/>
      <c r="B122" s="22" t="s">
        <v>170</v>
      </c>
      <c r="C122" s="7" t="s">
        <v>64</v>
      </c>
      <c r="D122" s="13">
        <v>60</v>
      </c>
      <c r="E122" s="13"/>
      <c r="F122" s="13">
        <f>D122*E122</f>
        <v>0</v>
      </c>
      <c r="G122" s="13"/>
      <c r="H122" s="13">
        <f>D122*G122</f>
        <v>0</v>
      </c>
      <c r="I122" s="13">
        <f>E122+G122</f>
        <v>0</v>
      </c>
      <c r="J122" s="13">
        <f>F122+H122</f>
        <v>0</v>
      </c>
      <c r="K122" s="3"/>
      <c r="L122" s="3"/>
    </row>
    <row r="123" spans="1:12">
      <c r="A123" s="17"/>
      <c r="B123" s="25" t="s">
        <v>171</v>
      </c>
      <c r="C123" s="17" t="s">
        <v>15</v>
      </c>
      <c r="D123" s="18"/>
      <c r="E123" s="18"/>
      <c r="F123" s="18"/>
      <c r="G123" s="18"/>
      <c r="H123" s="18"/>
      <c r="I123" s="18"/>
      <c r="J123" s="18"/>
      <c r="K123" s="3"/>
      <c r="L123" s="3"/>
    </row>
    <row r="124" spans="1:12">
      <c r="A124" s="7"/>
      <c r="B124" s="22" t="s">
        <v>172</v>
      </c>
      <c r="C124" s="7" t="s">
        <v>64</v>
      </c>
      <c r="D124" s="13">
        <v>1</v>
      </c>
      <c r="E124" s="13"/>
      <c r="F124" s="13">
        <f>D124*E124</f>
        <v>0</v>
      </c>
      <c r="G124" s="13"/>
      <c r="H124" s="13">
        <f>D124*G124</f>
        <v>0</v>
      </c>
      <c r="I124" s="13">
        <f>E124+G124</f>
        <v>0</v>
      </c>
      <c r="J124" s="13">
        <f>F124+H124</f>
        <v>0</v>
      </c>
      <c r="K124" s="3"/>
      <c r="L124" s="3"/>
    </row>
    <row r="125" spans="1:12">
      <c r="A125" s="8"/>
      <c r="B125" s="24" t="s">
        <v>173</v>
      </c>
      <c r="C125" s="8" t="s">
        <v>15</v>
      </c>
      <c r="D125" s="16"/>
      <c r="E125" s="16"/>
      <c r="F125" s="16">
        <f>SUM(F107:F124)</f>
        <v>0</v>
      </c>
      <c r="G125" s="16"/>
      <c r="H125" s="16">
        <f>SUM(H107:H124)</f>
        <v>0</v>
      </c>
      <c r="I125" s="16"/>
      <c r="J125" s="16">
        <f>SUM(J107:J124)</f>
        <v>0</v>
      </c>
      <c r="K125" s="3"/>
      <c r="L125" s="3"/>
    </row>
    <row r="126" spans="1:12">
      <c r="A126" s="7"/>
      <c r="B126" s="22" t="s">
        <v>15</v>
      </c>
      <c r="C126" s="7" t="s">
        <v>15</v>
      </c>
      <c r="D126" s="13"/>
      <c r="E126" s="13"/>
      <c r="F126" s="13"/>
      <c r="G126" s="13"/>
      <c r="H126" s="13"/>
      <c r="I126" s="13">
        <f>E126+G126</f>
        <v>0</v>
      </c>
      <c r="J126" s="13">
        <f>F126+H126</f>
        <v>0</v>
      </c>
      <c r="K126" s="3"/>
      <c r="L126" s="3"/>
    </row>
    <row r="127" spans="1:12">
      <c r="A127" s="8"/>
      <c r="B127" s="24" t="s">
        <v>174</v>
      </c>
      <c r="C127" s="8" t="s">
        <v>15</v>
      </c>
      <c r="D127" s="16"/>
      <c r="E127" s="16"/>
      <c r="F127" s="16"/>
      <c r="G127" s="16"/>
      <c r="H127" s="16"/>
      <c r="I127" s="16"/>
      <c r="J127" s="16"/>
      <c r="K127" s="3"/>
      <c r="L127" s="3"/>
    </row>
    <row r="128" spans="1:12">
      <c r="A128" s="17"/>
      <c r="B128" s="25" t="s">
        <v>74</v>
      </c>
      <c r="C128" s="17" t="s">
        <v>15</v>
      </c>
      <c r="D128" s="18"/>
      <c r="E128" s="18"/>
      <c r="F128" s="18"/>
      <c r="G128" s="18"/>
      <c r="H128" s="18"/>
      <c r="I128" s="18"/>
      <c r="J128" s="18"/>
      <c r="K128" s="3"/>
      <c r="L128" s="3"/>
    </row>
    <row r="129" spans="1:12">
      <c r="A129" s="7"/>
      <c r="B129" s="22" t="s">
        <v>175</v>
      </c>
      <c r="C129" s="7" t="s">
        <v>176</v>
      </c>
      <c r="D129" s="13">
        <v>15</v>
      </c>
      <c r="E129" s="13"/>
      <c r="F129" s="13">
        <f t="shared" ref="F129:F134" si="10">D129*E129</f>
        <v>0</v>
      </c>
      <c r="G129" s="13"/>
      <c r="H129" s="13">
        <f t="shared" ref="H129:H134" si="11">D129*G129</f>
        <v>0</v>
      </c>
      <c r="I129" s="13">
        <f t="shared" ref="I129:J134" si="12">E129+G129</f>
        <v>0</v>
      </c>
      <c r="J129" s="13">
        <f t="shared" si="12"/>
        <v>0</v>
      </c>
      <c r="K129" s="3"/>
      <c r="L129" s="3"/>
    </row>
    <row r="130" spans="1:12">
      <c r="A130" s="7"/>
      <c r="B130" s="22" t="s">
        <v>177</v>
      </c>
      <c r="C130" s="7" t="s">
        <v>64</v>
      </c>
      <c r="D130" s="13">
        <v>1</v>
      </c>
      <c r="E130" s="13"/>
      <c r="F130" s="13">
        <f t="shared" si="10"/>
        <v>0</v>
      </c>
      <c r="G130" s="13"/>
      <c r="H130" s="13">
        <f t="shared" si="11"/>
        <v>0</v>
      </c>
      <c r="I130" s="13">
        <f t="shared" si="12"/>
        <v>0</v>
      </c>
      <c r="J130" s="13">
        <f t="shared" si="12"/>
        <v>0</v>
      </c>
      <c r="K130" s="3"/>
      <c r="L130" s="3"/>
    </row>
    <row r="131" spans="1:12">
      <c r="A131" s="7"/>
      <c r="B131" s="22" t="s">
        <v>178</v>
      </c>
      <c r="C131" s="7" t="s">
        <v>76</v>
      </c>
      <c r="D131" s="13">
        <v>6</v>
      </c>
      <c r="E131" s="13"/>
      <c r="F131" s="13">
        <f t="shared" si="10"/>
        <v>0</v>
      </c>
      <c r="G131" s="13"/>
      <c r="H131" s="13">
        <f t="shared" si="11"/>
        <v>0</v>
      </c>
      <c r="I131" s="13">
        <f t="shared" si="12"/>
        <v>0</v>
      </c>
      <c r="J131" s="13">
        <f t="shared" si="12"/>
        <v>0</v>
      </c>
      <c r="K131" s="3"/>
      <c r="L131" s="3"/>
    </row>
    <row r="132" spans="1:12">
      <c r="A132" s="7"/>
      <c r="B132" s="22" t="s">
        <v>179</v>
      </c>
      <c r="C132" s="7" t="s">
        <v>76</v>
      </c>
      <c r="D132" s="13">
        <v>6</v>
      </c>
      <c r="E132" s="13"/>
      <c r="F132" s="13">
        <f t="shared" si="10"/>
        <v>0</v>
      </c>
      <c r="G132" s="13"/>
      <c r="H132" s="13">
        <f t="shared" si="11"/>
        <v>0</v>
      </c>
      <c r="I132" s="13">
        <f t="shared" si="12"/>
        <v>0</v>
      </c>
      <c r="J132" s="13">
        <f t="shared" si="12"/>
        <v>0</v>
      </c>
      <c r="K132" s="3"/>
      <c r="L132" s="3"/>
    </row>
    <row r="133" spans="1:12">
      <c r="A133" s="7"/>
      <c r="B133" s="22" t="s">
        <v>180</v>
      </c>
      <c r="C133" s="7" t="s">
        <v>76</v>
      </c>
      <c r="D133" s="13">
        <v>12</v>
      </c>
      <c r="E133" s="13"/>
      <c r="F133" s="13">
        <f t="shared" si="10"/>
        <v>0</v>
      </c>
      <c r="G133" s="13"/>
      <c r="H133" s="13">
        <f t="shared" si="11"/>
        <v>0</v>
      </c>
      <c r="I133" s="13">
        <f t="shared" si="12"/>
        <v>0</v>
      </c>
      <c r="J133" s="13">
        <f t="shared" si="12"/>
        <v>0</v>
      </c>
      <c r="K133" s="3"/>
      <c r="L133" s="3"/>
    </row>
    <row r="134" spans="1:12">
      <c r="A134" s="7"/>
      <c r="B134" s="22" t="s">
        <v>181</v>
      </c>
      <c r="C134" s="7" t="s">
        <v>76</v>
      </c>
      <c r="D134" s="13">
        <v>5</v>
      </c>
      <c r="E134" s="13"/>
      <c r="F134" s="13">
        <f t="shared" si="10"/>
        <v>0</v>
      </c>
      <c r="G134" s="13"/>
      <c r="H134" s="13">
        <f t="shared" si="11"/>
        <v>0</v>
      </c>
      <c r="I134" s="13">
        <f t="shared" si="12"/>
        <v>0</v>
      </c>
      <c r="J134" s="13">
        <f t="shared" si="12"/>
        <v>0</v>
      </c>
      <c r="K134" s="3"/>
      <c r="L134" s="3"/>
    </row>
    <row r="135" spans="1:12">
      <c r="A135" s="17"/>
      <c r="B135" s="25" t="s">
        <v>182</v>
      </c>
      <c r="C135" s="17" t="s">
        <v>15</v>
      </c>
      <c r="D135" s="18"/>
      <c r="E135" s="18"/>
      <c r="F135" s="18"/>
      <c r="G135" s="18"/>
      <c r="H135" s="18"/>
      <c r="I135" s="18"/>
      <c r="J135" s="18"/>
      <c r="K135" s="3"/>
      <c r="L135" s="3"/>
    </row>
    <row r="136" spans="1:12">
      <c r="A136" s="7"/>
      <c r="B136" s="22" t="s">
        <v>183</v>
      </c>
      <c r="C136" s="7" t="s">
        <v>76</v>
      </c>
      <c r="D136" s="13">
        <v>10</v>
      </c>
      <c r="E136" s="13"/>
      <c r="F136" s="13">
        <f>D136*E136</f>
        <v>0</v>
      </c>
      <c r="G136" s="13"/>
      <c r="H136" s="13">
        <f>D136*G136</f>
        <v>0</v>
      </c>
      <c r="I136" s="13">
        <f>E136+G136</f>
        <v>0</v>
      </c>
      <c r="J136" s="13">
        <f>F136+H136</f>
        <v>0</v>
      </c>
      <c r="K136" s="3"/>
      <c r="L136" s="3"/>
    </row>
    <row r="137" spans="1:12">
      <c r="A137" s="17"/>
      <c r="B137" s="25" t="s">
        <v>184</v>
      </c>
      <c r="C137" s="17" t="s">
        <v>15</v>
      </c>
      <c r="D137" s="18"/>
      <c r="E137" s="18"/>
      <c r="F137" s="18"/>
      <c r="G137" s="18"/>
      <c r="H137" s="18"/>
      <c r="I137" s="18"/>
      <c r="J137" s="18"/>
      <c r="K137" s="3"/>
      <c r="L137" s="3"/>
    </row>
    <row r="138" spans="1:12">
      <c r="A138" s="17"/>
      <c r="B138" s="25" t="s">
        <v>185</v>
      </c>
      <c r="C138" s="17" t="s">
        <v>15</v>
      </c>
      <c r="D138" s="18"/>
      <c r="E138" s="18"/>
      <c r="F138" s="18"/>
      <c r="G138" s="18"/>
      <c r="H138" s="18"/>
      <c r="I138" s="18"/>
      <c r="J138" s="18"/>
      <c r="K138" s="3"/>
      <c r="L138" s="3"/>
    </row>
    <row r="139" spans="1:12">
      <c r="A139" s="7"/>
      <c r="B139" s="22" t="s">
        <v>186</v>
      </c>
      <c r="C139" s="7" t="s">
        <v>76</v>
      </c>
      <c r="D139" s="13">
        <v>30</v>
      </c>
      <c r="E139" s="13"/>
      <c r="F139" s="13">
        <f>D139*E139</f>
        <v>0</v>
      </c>
      <c r="G139" s="13"/>
      <c r="H139" s="13">
        <f>D139*G139</f>
        <v>0</v>
      </c>
      <c r="I139" s="13">
        <f>E139+G139</f>
        <v>0</v>
      </c>
      <c r="J139" s="13">
        <f>F139+H139</f>
        <v>0</v>
      </c>
      <c r="K139" s="3"/>
      <c r="L139" s="3"/>
    </row>
    <row r="140" spans="1:12">
      <c r="A140" s="7"/>
      <c r="B140" s="22" t="s">
        <v>187</v>
      </c>
      <c r="C140" s="7" t="s">
        <v>76</v>
      </c>
      <c r="D140" s="13">
        <v>1</v>
      </c>
      <c r="E140" s="13"/>
      <c r="F140" s="13">
        <f>D140*E140</f>
        <v>0</v>
      </c>
      <c r="G140" s="13"/>
      <c r="H140" s="13">
        <f>D140*G140</f>
        <v>0</v>
      </c>
      <c r="I140" s="13">
        <f>E140+G140</f>
        <v>0</v>
      </c>
      <c r="J140" s="13">
        <f>F140+H140</f>
        <v>0</v>
      </c>
      <c r="K140" s="3"/>
      <c r="L140" s="3"/>
    </row>
    <row r="141" spans="1:12">
      <c r="A141" s="8"/>
      <c r="B141" s="24" t="s">
        <v>188</v>
      </c>
      <c r="C141" s="8" t="s">
        <v>15</v>
      </c>
      <c r="D141" s="16"/>
      <c r="E141" s="16"/>
      <c r="F141" s="16">
        <f>SUM(F128:F140)</f>
        <v>0</v>
      </c>
      <c r="G141" s="16"/>
      <c r="H141" s="16">
        <f>SUM(H128:H140)</f>
        <v>0</v>
      </c>
      <c r="I141" s="16"/>
      <c r="J141" s="16">
        <f>SUM(J128:J140)</f>
        <v>0</v>
      </c>
      <c r="K141" s="3"/>
      <c r="L141" s="3"/>
    </row>
    <row r="142" spans="1:12">
      <c r="A142" s="7"/>
      <c r="B142" s="22" t="s">
        <v>15</v>
      </c>
      <c r="C142" s="7" t="s">
        <v>15</v>
      </c>
      <c r="D142" s="13"/>
      <c r="E142" s="13"/>
      <c r="F142" s="13"/>
      <c r="G142" s="13"/>
      <c r="H142" s="13"/>
      <c r="I142" s="13">
        <f>E142+G142</f>
        <v>0</v>
      </c>
      <c r="J142" s="13">
        <f>F142+H142</f>
        <v>0</v>
      </c>
      <c r="K142" s="3"/>
      <c r="L142" s="3"/>
    </row>
    <row r="143" spans="1:12">
      <c r="A143" s="6"/>
      <c r="B143" s="5" t="s">
        <v>189</v>
      </c>
      <c r="C143" s="6" t="s">
        <v>15</v>
      </c>
      <c r="D143" s="15"/>
      <c r="E143" s="15"/>
      <c r="F143" s="15">
        <f>SUM(F6,F8:F10,F12,F14:F22,F24,F26:F28,F30,F32:F33,F35,F37:F44,F46,F48:F61,F63,F65:F67,F69,F71:F92,F94,F96:F103,F105,F107:F124,F126,F128:F140,F142:F142)</f>
        <v>0</v>
      </c>
      <c r="G143" s="15"/>
      <c r="H143" s="15">
        <f>SUM(H6,H8:H10,H12,H14:H22,H24,H26:H28,H30,H32:H33,H35,H37:H44,H46,H48:H61,H63,H65:H67,H69,H71:H92,H94,H96:H103,H105,H107:H124,H126,H128:H140,H142:H142)</f>
        <v>0</v>
      </c>
      <c r="I143" s="15"/>
      <c r="J143" s="15">
        <f>SUM(J6,J8:J10,J12,J14:J22,J24,J26:J28,J30,J32:J33,J35,J37:J44,J46,J48:J61,J63,J65:J67,J69,J71:J92,J94,J96:J103,J105,J107:J124,J126,J128:J140,J142:J142)</f>
        <v>0</v>
      </c>
      <c r="K143" s="3"/>
      <c r="L143" s="3"/>
    </row>
    <row r="144" spans="1:12">
      <c r="A144" s="7"/>
      <c r="B144" s="22" t="s">
        <v>15</v>
      </c>
      <c r="C144" s="7" t="s">
        <v>15</v>
      </c>
      <c r="D144" s="13"/>
      <c r="E144" s="13"/>
      <c r="F144" s="13"/>
      <c r="G144" s="13"/>
      <c r="H144" s="13"/>
      <c r="I144" s="13">
        <f>E144+G144</f>
        <v>0</v>
      </c>
      <c r="J144" s="13">
        <f>F144+H144</f>
        <v>0</v>
      </c>
      <c r="K144" s="3"/>
      <c r="L144" s="3"/>
    </row>
    <row r="145" spans="1:12">
      <c r="A145" s="7"/>
      <c r="B145" s="22" t="s">
        <v>190</v>
      </c>
      <c r="C145" s="7" t="s">
        <v>15</v>
      </c>
      <c r="D145" s="13"/>
      <c r="E145" s="13"/>
      <c r="F145" s="13">
        <f>M2+Parametry!B33/100*F108+Parametry!B33/100*F109+Parametry!B33/100*F112+Parametry!B33/100*F114+Parametry!B34/100*F116+Parametry!B34/100*F118+Parametry!B34/100*F119+Parametry!B33/100*F120+Parametry!B34/100*F122+Parametry!B33/100*F124+Parametry!B33/100*F131+Parametry!B33/100*F132+Parametry!B33/100*F133+Parametry!B33/100*F134+Parametry!B33/100*F136+Parametry!B33/100*F139+Parametry!B33/100*F140</f>
        <v>0</v>
      </c>
      <c r="G145" s="13"/>
      <c r="H145" s="13"/>
      <c r="I145" s="13">
        <f>E145+G145</f>
        <v>0</v>
      </c>
      <c r="J145" s="13">
        <f>F145+H145</f>
        <v>0</v>
      </c>
      <c r="K145" s="3"/>
      <c r="L145" s="3"/>
    </row>
    <row r="146" spans="1:12">
      <c r="A146" s="4"/>
      <c r="B146" s="23" t="s">
        <v>191</v>
      </c>
      <c r="C146" s="4" t="s">
        <v>15</v>
      </c>
      <c r="D146" s="14"/>
      <c r="E146" s="14"/>
      <c r="F146" s="14">
        <f>SUM(F4,F6,F8:F10,F12,F14:F22,F24,F26:F28,F30,F32:F33,F35,F37:F44,F46,F48:F61,F63,F65:F67,F69,F71:F92,F94,F96:F103,F105,F107:F124,F126,F128:F140,F142,F144:F145)</f>
        <v>0</v>
      </c>
      <c r="G146" s="14"/>
      <c r="H146" s="14">
        <f>SUM(H4,H6,H8:H10,H12,H14:H22,H24,H26:H28,H30,H32:H33,H35,H37:H44,H46,H48:H61,H63,H65:H67,H69,H71:H92,H94,H96:H103,H105,H107:H124,H126,H128:H140,H142,H144:H145)</f>
        <v>0</v>
      </c>
      <c r="I146" s="14"/>
      <c r="J146" s="14">
        <f>SUM(J4,J6,J8:J10,J12,J14:J22,J24,J26:J28,J30,J32:J33,J35,J37:J44,J46,J48:J61,J63,J65:J67,J69,J71:J92,J94,J96:J103,J105,J107:J124,J126,J128:J140,J142,J144:J145)</f>
        <v>0</v>
      </c>
      <c r="K146" s="3"/>
      <c r="L146" s="3"/>
    </row>
    <row r="147" spans="1:12">
      <c r="A147" s="7"/>
      <c r="B147" s="22" t="s">
        <v>15</v>
      </c>
      <c r="C147" s="7" t="s">
        <v>15</v>
      </c>
      <c r="D147" s="13"/>
      <c r="E147" s="13"/>
      <c r="F147" s="13"/>
      <c r="G147" s="13"/>
      <c r="H147" s="13"/>
      <c r="I147" s="13">
        <f>E147+G147</f>
        <v>0</v>
      </c>
      <c r="J147" s="13">
        <f>F147+H147</f>
        <v>0</v>
      </c>
      <c r="K147" s="3"/>
      <c r="L147" s="3"/>
    </row>
    <row r="148" spans="1:12">
      <c r="A148" s="4"/>
      <c r="B148" s="23" t="s">
        <v>192</v>
      </c>
      <c r="C148" s="4" t="s">
        <v>15</v>
      </c>
      <c r="D148" s="14"/>
      <c r="E148" s="14"/>
      <c r="F148" s="14"/>
      <c r="G148" s="14"/>
      <c r="H148" s="14"/>
      <c r="I148" s="14"/>
      <c r="J148" s="14"/>
      <c r="K148" s="3"/>
      <c r="L148" s="3"/>
    </row>
    <row r="149" spans="1:12">
      <c r="A149" s="7"/>
      <c r="B149" s="22" t="s">
        <v>15</v>
      </c>
      <c r="C149" s="7" t="s">
        <v>15</v>
      </c>
      <c r="D149" s="13"/>
      <c r="E149" s="13"/>
      <c r="F149" s="13"/>
      <c r="G149" s="13"/>
      <c r="H149" s="13"/>
      <c r="I149" s="13">
        <f>E149+G149</f>
        <v>0</v>
      </c>
      <c r="J149" s="13">
        <f>F149+H149</f>
        <v>0</v>
      </c>
      <c r="K149" s="3"/>
      <c r="L149" s="3"/>
    </row>
    <row r="150" spans="1:12">
      <c r="A150" s="19"/>
      <c r="B150" s="26" t="s">
        <v>193</v>
      </c>
      <c r="C150" s="19" t="s">
        <v>15</v>
      </c>
      <c r="D150" s="20"/>
      <c r="E150" s="20"/>
      <c r="F150" s="20"/>
      <c r="G150" s="20"/>
      <c r="H150" s="20"/>
      <c r="I150" s="20"/>
      <c r="J150" s="20"/>
      <c r="K150" s="3"/>
      <c r="L150" s="3"/>
    </row>
    <row r="151" spans="1:12">
      <c r="A151" s="17"/>
      <c r="B151" s="25" t="s">
        <v>194</v>
      </c>
      <c r="C151" s="17" t="s">
        <v>15</v>
      </c>
      <c r="D151" s="18"/>
      <c r="E151" s="18"/>
      <c r="F151" s="18"/>
      <c r="G151" s="18"/>
      <c r="H151" s="18"/>
      <c r="I151" s="18"/>
      <c r="J151" s="18"/>
      <c r="K151" s="3"/>
      <c r="L151" s="3"/>
    </row>
    <row r="152" spans="1:12">
      <c r="A152" s="7"/>
      <c r="B152" s="22" t="s">
        <v>195</v>
      </c>
      <c r="C152" s="7" t="s">
        <v>196</v>
      </c>
      <c r="D152" s="13">
        <v>0.14000000000000001</v>
      </c>
      <c r="E152" s="13"/>
      <c r="F152" s="13">
        <f>D152*E152</f>
        <v>0</v>
      </c>
      <c r="G152" s="13"/>
      <c r="H152" s="13">
        <f>D152*G152</f>
        <v>0</v>
      </c>
      <c r="I152" s="13">
        <f>E152+G152</f>
        <v>0</v>
      </c>
      <c r="J152" s="13">
        <f>F152+H152</f>
        <v>0</v>
      </c>
      <c r="K152" s="3"/>
      <c r="L152" s="3"/>
    </row>
    <row r="153" spans="1:12">
      <c r="A153" s="17"/>
      <c r="B153" s="25" t="s">
        <v>197</v>
      </c>
      <c r="C153" s="17" t="s">
        <v>15</v>
      </c>
      <c r="D153" s="18"/>
      <c r="E153" s="18"/>
      <c r="F153" s="18"/>
      <c r="G153" s="18"/>
      <c r="H153" s="18"/>
      <c r="I153" s="18"/>
      <c r="J153" s="18"/>
      <c r="K153" s="3"/>
      <c r="L153" s="3"/>
    </row>
    <row r="154" spans="1:12">
      <c r="A154" s="7"/>
      <c r="B154" s="22" t="s">
        <v>198</v>
      </c>
      <c r="C154" s="7" t="s">
        <v>199</v>
      </c>
      <c r="D154" s="13">
        <v>7.47</v>
      </c>
      <c r="E154" s="13"/>
      <c r="F154" s="13">
        <f>D154*E154</f>
        <v>0</v>
      </c>
      <c r="G154" s="13"/>
      <c r="H154" s="13">
        <f>D154*G154</f>
        <v>0</v>
      </c>
      <c r="I154" s="13">
        <f>E154+G154</f>
        <v>0</v>
      </c>
      <c r="J154" s="13">
        <f>F154+H154</f>
        <v>0</v>
      </c>
      <c r="K154" s="3"/>
      <c r="L154" s="3"/>
    </row>
    <row r="155" spans="1:12">
      <c r="A155" s="17"/>
      <c r="B155" s="25" t="s">
        <v>200</v>
      </c>
      <c r="C155" s="17" t="s">
        <v>15</v>
      </c>
      <c r="D155" s="18"/>
      <c r="E155" s="18"/>
      <c r="F155" s="18"/>
      <c r="G155" s="18"/>
      <c r="H155" s="18"/>
      <c r="I155" s="18"/>
      <c r="J155" s="18"/>
      <c r="K155" s="3"/>
      <c r="L155" s="3"/>
    </row>
    <row r="156" spans="1:12">
      <c r="A156" s="7"/>
      <c r="B156" s="22" t="s">
        <v>201</v>
      </c>
      <c r="C156" s="7" t="s">
        <v>73</v>
      </c>
      <c r="D156" s="13">
        <v>49.85</v>
      </c>
      <c r="E156" s="13"/>
      <c r="F156" s="13">
        <f>D156*E156</f>
        <v>0</v>
      </c>
      <c r="G156" s="13"/>
      <c r="H156" s="13">
        <f>D156*G156</f>
        <v>0</v>
      </c>
      <c r="I156" s="13">
        <f>E156+G156</f>
        <v>0</v>
      </c>
      <c r="J156" s="13">
        <f>F156+H156</f>
        <v>0</v>
      </c>
      <c r="K156" s="3"/>
      <c r="L156" s="3"/>
    </row>
    <row r="157" spans="1:12">
      <c r="A157" s="17"/>
      <c r="B157" s="25" t="s">
        <v>202</v>
      </c>
      <c r="C157" s="17" t="s">
        <v>15</v>
      </c>
      <c r="D157" s="18"/>
      <c r="E157" s="18"/>
      <c r="F157" s="18"/>
      <c r="G157" s="18"/>
      <c r="H157" s="18"/>
      <c r="I157" s="18"/>
      <c r="J157" s="18"/>
      <c r="K157" s="3"/>
      <c r="L157" s="3"/>
    </row>
    <row r="158" spans="1:12">
      <c r="A158" s="7"/>
      <c r="B158" s="22" t="s">
        <v>203</v>
      </c>
      <c r="C158" s="7" t="s">
        <v>73</v>
      </c>
      <c r="D158" s="13">
        <v>16.04</v>
      </c>
      <c r="E158" s="13"/>
      <c r="F158" s="13">
        <f>D158*E158</f>
        <v>0</v>
      </c>
      <c r="G158" s="13"/>
      <c r="H158" s="13">
        <f>D158*G158</f>
        <v>0</v>
      </c>
      <c r="I158" s="13">
        <f>E158+G158</f>
        <v>0</v>
      </c>
      <c r="J158" s="13">
        <f>F158+H158</f>
        <v>0</v>
      </c>
      <c r="K158" s="3"/>
      <c r="L158" s="3"/>
    </row>
    <row r="159" spans="1:12">
      <c r="A159" s="17"/>
      <c r="B159" s="25" t="s">
        <v>204</v>
      </c>
      <c r="C159" s="17" t="s">
        <v>15</v>
      </c>
      <c r="D159" s="18"/>
      <c r="E159" s="18"/>
      <c r="F159" s="18"/>
      <c r="G159" s="18"/>
      <c r="H159" s="18"/>
      <c r="I159" s="18"/>
      <c r="J159" s="18"/>
      <c r="K159" s="3"/>
      <c r="L159" s="3"/>
    </row>
    <row r="160" spans="1:12">
      <c r="A160" s="7"/>
      <c r="B160" s="22" t="s">
        <v>205</v>
      </c>
      <c r="C160" s="7" t="s">
        <v>103</v>
      </c>
      <c r="D160" s="13">
        <v>64.150000000000006</v>
      </c>
      <c r="E160" s="13"/>
      <c r="F160" s="13">
        <f>D160*E160</f>
        <v>0</v>
      </c>
      <c r="G160" s="13"/>
      <c r="H160" s="13">
        <f>D160*G160</f>
        <v>0</v>
      </c>
      <c r="I160" s="13">
        <f>E160+G160</f>
        <v>0</v>
      </c>
      <c r="J160" s="13">
        <f>F160+H160</f>
        <v>0</v>
      </c>
      <c r="K160" s="3"/>
      <c r="L160" s="3"/>
    </row>
    <row r="161" spans="1:12">
      <c r="A161" s="17"/>
      <c r="B161" s="25" t="s">
        <v>206</v>
      </c>
      <c r="C161" s="17" t="s">
        <v>15</v>
      </c>
      <c r="D161" s="18"/>
      <c r="E161" s="18"/>
      <c r="F161" s="18"/>
      <c r="G161" s="18"/>
      <c r="H161" s="18"/>
      <c r="I161" s="18"/>
      <c r="J161" s="18"/>
      <c r="K161" s="3"/>
      <c r="L161" s="3"/>
    </row>
    <row r="162" spans="1:12">
      <c r="A162" s="7"/>
      <c r="B162" s="22" t="s">
        <v>207</v>
      </c>
      <c r="C162" s="7" t="s">
        <v>103</v>
      </c>
      <c r="D162" s="13">
        <v>99.7</v>
      </c>
      <c r="E162" s="13"/>
      <c r="F162" s="13">
        <f>D162*E162</f>
        <v>0</v>
      </c>
      <c r="G162" s="13"/>
      <c r="H162" s="13">
        <f>D162*G162</f>
        <v>0</v>
      </c>
      <c r="I162" s="13">
        <f>E162+G162</f>
        <v>0</v>
      </c>
      <c r="J162" s="13">
        <f>F162+H162</f>
        <v>0</v>
      </c>
      <c r="K162" s="3"/>
      <c r="L162" s="3"/>
    </row>
    <row r="163" spans="1:12">
      <c r="A163" s="7"/>
      <c r="B163" s="22" t="s">
        <v>208</v>
      </c>
      <c r="C163" s="7" t="s">
        <v>103</v>
      </c>
      <c r="D163" s="13">
        <v>32.08</v>
      </c>
      <c r="E163" s="13"/>
      <c r="F163" s="13">
        <f>D163*E163</f>
        <v>0</v>
      </c>
      <c r="G163" s="13"/>
      <c r="H163" s="13">
        <f>D163*G163</f>
        <v>0</v>
      </c>
      <c r="I163" s="13">
        <f>E163+G163</f>
        <v>0</v>
      </c>
      <c r="J163" s="13">
        <f>F163+H163</f>
        <v>0</v>
      </c>
      <c r="K163" s="3"/>
      <c r="L163" s="3"/>
    </row>
    <row r="164" spans="1:12">
      <c r="A164" s="17"/>
      <c r="B164" s="25" t="s">
        <v>209</v>
      </c>
      <c r="C164" s="17" t="s">
        <v>15</v>
      </c>
      <c r="D164" s="18"/>
      <c r="E164" s="18"/>
      <c r="F164" s="18"/>
      <c r="G164" s="18"/>
      <c r="H164" s="18"/>
      <c r="I164" s="18"/>
      <c r="J164" s="18"/>
      <c r="K164" s="3"/>
      <c r="L164" s="3"/>
    </row>
    <row r="165" spans="1:12">
      <c r="A165" s="7"/>
      <c r="B165" s="22" t="s">
        <v>210</v>
      </c>
      <c r="C165" s="7" t="s">
        <v>103</v>
      </c>
      <c r="D165" s="13">
        <v>99.7</v>
      </c>
      <c r="E165" s="13"/>
      <c r="F165" s="13">
        <f>D165*E165</f>
        <v>0</v>
      </c>
      <c r="G165" s="13"/>
      <c r="H165" s="13">
        <f>D165*G165</f>
        <v>0</v>
      </c>
      <c r="I165" s="13">
        <f>E165+G165</f>
        <v>0</v>
      </c>
      <c r="J165" s="13">
        <f>F165+H165</f>
        <v>0</v>
      </c>
      <c r="K165" s="3"/>
      <c r="L165" s="3"/>
    </row>
    <row r="166" spans="1:12" ht="23.25">
      <c r="A166" s="7"/>
      <c r="B166" s="22" t="s">
        <v>211</v>
      </c>
      <c r="C166" s="7" t="s">
        <v>103</v>
      </c>
      <c r="D166" s="13">
        <v>32.08</v>
      </c>
      <c r="E166" s="13"/>
      <c r="F166" s="13">
        <f>D166*E166</f>
        <v>0</v>
      </c>
      <c r="G166" s="13"/>
      <c r="H166" s="13">
        <f>D166*G166</f>
        <v>0</v>
      </c>
      <c r="I166" s="13">
        <f>E166+G166</f>
        <v>0</v>
      </c>
      <c r="J166" s="13">
        <f>F166+H166</f>
        <v>0</v>
      </c>
      <c r="K166" s="3"/>
      <c r="L166" s="3"/>
    </row>
    <row r="167" spans="1:12">
      <c r="A167" s="17"/>
      <c r="B167" s="25" t="s">
        <v>212</v>
      </c>
      <c r="C167" s="17" t="s">
        <v>15</v>
      </c>
      <c r="D167" s="18"/>
      <c r="E167" s="18"/>
      <c r="F167" s="18"/>
      <c r="G167" s="18"/>
      <c r="H167" s="18"/>
      <c r="I167" s="18"/>
      <c r="J167" s="18"/>
      <c r="K167" s="3"/>
      <c r="L167" s="3"/>
    </row>
    <row r="168" spans="1:12">
      <c r="A168" s="7"/>
      <c r="B168" s="22" t="s">
        <v>213</v>
      </c>
      <c r="C168" s="7" t="s">
        <v>103</v>
      </c>
      <c r="D168" s="13">
        <v>150</v>
      </c>
      <c r="E168" s="13"/>
      <c r="F168" s="13">
        <f>D168*E168</f>
        <v>0</v>
      </c>
      <c r="G168" s="13"/>
      <c r="H168" s="13">
        <f>D168*G168</f>
        <v>0</v>
      </c>
      <c r="I168" s="13">
        <f>E168+G168</f>
        <v>0</v>
      </c>
      <c r="J168" s="13">
        <f>F168+H168</f>
        <v>0</v>
      </c>
      <c r="K168" s="3"/>
      <c r="L168" s="3"/>
    </row>
    <row r="169" spans="1:12">
      <c r="A169" s="17"/>
      <c r="B169" s="25" t="s">
        <v>214</v>
      </c>
      <c r="C169" s="17" t="s">
        <v>15</v>
      </c>
      <c r="D169" s="18"/>
      <c r="E169" s="18"/>
      <c r="F169" s="18"/>
      <c r="G169" s="18"/>
      <c r="H169" s="18"/>
      <c r="I169" s="18"/>
      <c r="J169" s="18"/>
      <c r="K169" s="3"/>
      <c r="L169" s="3"/>
    </row>
    <row r="170" spans="1:12">
      <c r="A170" s="7"/>
      <c r="B170" s="22" t="s">
        <v>207</v>
      </c>
      <c r="C170" s="7" t="s">
        <v>103</v>
      </c>
      <c r="D170" s="13">
        <v>99.7</v>
      </c>
      <c r="E170" s="13"/>
      <c r="F170" s="13">
        <f>D170*E170</f>
        <v>0</v>
      </c>
      <c r="G170" s="13"/>
      <c r="H170" s="13">
        <f>D170*G170</f>
        <v>0</v>
      </c>
      <c r="I170" s="13">
        <f>E170+G170</f>
        <v>0</v>
      </c>
      <c r="J170" s="13">
        <f>F170+H170</f>
        <v>0</v>
      </c>
      <c r="K170" s="3"/>
      <c r="L170" s="3"/>
    </row>
    <row r="171" spans="1:12">
      <c r="A171" s="7"/>
      <c r="B171" s="22" t="s">
        <v>208</v>
      </c>
      <c r="C171" s="7" t="s">
        <v>103</v>
      </c>
      <c r="D171" s="13">
        <v>32.08</v>
      </c>
      <c r="E171" s="13"/>
      <c r="F171" s="13">
        <f>D171*E171</f>
        <v>0</v>
      </c>
      <c r="G171" s="13"/>
      <c r="H171" s="13">
        <f>D171*G171</f>
        <v>0</v>
      </c>
      <c r="I171" s="13">
        <f>E171+G171</f>
        <v>0</v>
      </c>
      <c r="J171" s="13">
        <f>F171+H171</f>
        <v>0</v>
      </c>
      <c r="K171" s="3"/>
      <c r="L171" s="3"/>
    </row>
    <row r="172" spans="1:12">
      <c r="A172" s="17"/>
      <c r="B172" s="25" t="s">
        <v>215</v>
      </c>
      <c r="C172" s="17" t="s">
        <v>15</v>
      </c>
      <c r="D172" s="18"/>
      <c r="E172" s="18"/>
      <c r="F172" s="18"/>
      <c r="G172" s="18"/>
      <c r="H172" s="18"/>
      <c r="I172" s="18"/>
      <c r="J172" s="18"/>
      <c r="K172" s="3"/>
      <c r="L172" s="3"/>
    </row>
    <row r="173" spans="1:12">
      <c r="A173" s="7"/>
      <c r="B173" s="22" t="s">
        <v>216</v>
      </c>
      <c r="C173" s="7" t="s">
        <v>199</v>
      </c>
      <c r="D173" s="13">
        <v>35.35</v>
      </c>
      <c r="E173" s="13"/>
      <c r="F173" s="13">
        <f>D173*E173</f>
        <v>0</v>
      </c>
      <c r="G173" s="13"/>
      <c r="H173" s="13">
        <f>D173*G173</f>
        <v>0</v>
      </c>
      <c r="I173" s="13">
        <f>E173+G173</f>
        <v>0</v>
      </c>
      <c r="J173" s="13">
        <f>F173+H173</f>
        <v>0</v>
      </c>
      <c r="K173" s="3"/>
      <c r="L173" s="3"/>
    </row>
    <row r="174" spans="1:12">
      <c r="A174" s="17"/>
      <c r="B174" s="25" t="s">
        <v>217</v>
      </c>
      <c r="C174" s="17" t="s">
        <v>15</v>
      </c>
      <c r="D174" s="18"/>
      <c r="E174" s="18"/>
      <c r="F174" s="18"/>
      <c r="G174" s="18"/>
      <c r="H174" s="18"/>
      <c r="I174" s="18"/>
      <c r="J174" s="18"/>
      <c r="K174" s="3"/>
      <c r="L174" s="3"/>
    </row>
    <row r="175" spans="1:12">
      <c r="A175" s="7"/>
      <c r="B175" s="22" t="s">
        <v>218</v>
      </c>
      <c r="C175" s="7" t="s">
        <v>73</v>
      </c>
      <c r="D175" s="13">
        <v>65.89</v>
      </c>
      <c r="E175" s="13"/>
      <c r="F175" s="13">
        <f>D175*E175</f>
        <v>0</v>
      </c>
      <c r="G175" s="13"/>
      <c r="H175" s="13">
        <f>D175*G175</f>
        <v>0</v>
      </c>
      <c r="I175" s="13">
        <f>E175+G175</f>
        <v>0</v>
      </c>
      <c r="J175" s="13">
        <f>F175+H175</f>
        <v>0</v>
      </c>
      <c r="K175" s="3"/>
      <c r="L175" s="3"/>
    </row>
    <row r="176" spans="1:12">
      <c r="A176" s="17"/>
      <c r="B176" s="25" t="s">
        <v>219</v>
      </c>
      <c r="C176" s="17" t="s">
        <v>15</v>
      </c>
      <c r="D176" s="18"/>
      <c r="E176" s="18"/>
      <c r="F176" s="18"/>
      <c r="G176" s="18"/>
      <c r="H176" s="18"/>
      <c r="I176" s="18"/>
      <c r="J176" s="18"/>
      <c r="K176" s="3"/>
      <c r="L176" s="3"/>
    </row>
    <row r="177" spans="1:12">
      <c r="A177" s="7"/>
      <c r="B177" s="22" t="s">
        <v>220</v>
      </c>
      <c r="C177" s="7" t="s">
        <v>64</v>
      </c>
      <c r="D177" s="13">
        <v>10</v>
      </c>
      <c r="E177" s="13"/>
      <c r="F177" s="13">
        <f>D177*E177</f>
        <v>0</v>
      </c>
      <c r="G177" s="13"/>
      <c r="H177" s="13">
        <f>D177*G177</f>
        <v>0</v>
      </c>
      <c r="I177" s="13">
        <f>E177+G177</f>
        <v>0</v>
      </c>
      <c r="J177" s="13">
        <f>F177+H177</f>
        <v>0</v>
      </c>
      <c r="K177" s="3"/>
      <c r="L177" s="3"/>
    </row>
    <row r="178" spans="1:12">
      <c r="A178" s="17"/>
      <c r="B178" s="25" t="s">
        <v>221</v>
      </c>
      <c r="C178" s="17" t="s">
        <v>15</v>
      </c>
      <c r="D178" s="18"/>
      <c r="E178" s="18"/>
      <c r="F178" s="18"/>
      <c r="G178" s="18"/>
      <c r="H178" s="18"/>
      <c r="I178" s="18"/>
      <c r="J178" s="18"/>
      <c r="K178" s="3"/>
      <c r="L178" s="3"/>
    </row>
    <row r="179" spans="1:12">
      <c r="A179" s="7"/>
      <c r="B179" s="22" t="s">
        <v>222</v>
      </c>
      <c r="C179" s="7" t="s">
        <v>103</v>
      </c>
      <c r="D179" s="13">
        <v>5</v>
      </c>
      <c r="E179" s="13"/>
      <c r="F179" s="13">
        <f>D179*E179</f>
        <v>0</v>
      </c>
      <c r="G179" s="13"/>
      <c r="H179" s="13">
        <f>D179*G179</f>
        <v>0</v>
      </c>
      <c r="I179" s="13">
        <f>E179+G179</f>
        <v>0</v>
      </c>
      <c r="J179" s="13">
        <f>F179+H179</f>
        <v>0</v>
      </c>
      <c r="K179" s="3"/>
      <c r="L179" s="3"/>
    </row>
    <row r="180" spans="1:12">
      <c r="A180" s="7"/>
      <c r="B180" s="22" t="s">
        <v>223</v>
      </c>
      <c r="C180" s="7" t="s">
        <v>64</v>
      </c>
      <c r="D180" s="13">
        <v>5</v>
      </c>
      <c r="E180" s="13"/>
      <c r="F180" s="13">
        <f>D180*E180</f>
        <v>0</v>
      </c>
      <c r="G180" s="13"/>
      <c r="H180" s="13">
        <f>D180*G180</f>
        <v>0</v>
      </c>
      <c r="I180" s="13">
        <f>E180+G180</f>
        <v>0</v>
      </c>
      <c r="J180" s="13">
        <f>F180+H180</f>
        <v>0</v>
      </c>
      <c r="K180" s="3"/>
      <c r="L180" s="3"/>
    </row>
    <row r="181" spans="1:12">
      <c r="A181" s="17"/>
      <c r="B181" s="25" t="s">
        <v>224</v>
      </c>
      <c r="C181" s="17" t="s">
        <v>15</v>
      </c>
      <c r="D181" s="18"/>
      <c r="E181" s="18"/>
      <c r="F181" s="18"/>
      <c r="G181" s="18"/>
      <c r="H181" s="18"/>
      <c r="I181" s="18"/>
      <c r="J181" s="18"/>
      <c r="K181" s="3"/>
      <c r="L181" s="3"/>
    </row>
    <row r="182" spans="1:12">
      <c r="A182" s="7"/>
      <c r="B182" s="22" t="s">
        <v>225</v>
      </c>
      <c r="C182" s="7" t="s">
        <v>64</v>
      </c>
      <c r="D182" s="13">
        <v>1</v>
      </c>
      <c r="E182" s="13"/>
      <c r="F182" s="13">
        <f>D182*E182</f>
        <v>0</v>
      </c>
      <c r="G182" s="13"/>
      <c r="H182" s="13">
        <f>D182*G182</f>
        <v>0</v>
      </c>
      <c r="I182" s="13">
        <f>E182+G182</f>
        <v>0</v>
      </c>
      <c r="J182" s="13">
        <f>F182+H182</f>
        <v>0</v>
      </c>
      <c r="K182" s="3"/>
      <c r="L182" s="3"/>
    </row>
    <row r="183" spans="1:12">
      <c r="A183" s="17"/>
      <c r="B183" s="25" t="s">
        <v>226</v>
      </c>
      <c r="C183" s="17" t="s">
        <v>15</v>
      </c>
      <c r="D183" s="18"/>
      <c r="E183" s="18"/>
      <c r="F183" s="18"/>
      <c r="G183" s="18"/>
      <c r="H183" s="18"/>
      <c r="I183" s="18"/>
      <c r="J183" s="18"/>
      <c r="K183" s="3"/>
      <c r="L183" s="3"/>
    </row>
    <row r="184" spans="1:12">
      <c r="A184" s="7"/>
      <c r="B184" s="22" t="s">
        <v>227</v>
      </c>
      <c r="C184" s="7" t="s">
        <v>64</v>
      </c>
      <c r="D184" s="13">
        <v>5</v>
      </c>
      <c r="E184" s="13"/>
      <c r="F184" s="13">
        <f>D184*E184</f>
        <v>0</v>
      </c>
      <c r="G184" s="13"/>
      <c r="H184" s="13">
        <f>D184*G184</f>
        <v>0</v>
      </c>
      <c r="I184" s="13">
        <f>E184+G184</f>
        <v>0</v>
      </c>
      <c r="J184" s="13">
        <f>F184+H184</f>
        <v>0</v>
      </c>
      <c r="K184" s="3"/>
      <c r="L184" s="3"/>
    </row>
    <row r="185" spans="1:12">
      <c r="A185" s="17"/>
      <c r="B185" s="25" t="s">
        <v>228</v>
      </c>
      <c r="C185" s="17" t="s">
        <v>15</v>
      </c>
      <c r="D185" s="18"/>
      <c r="E185" s="18"/>
      <c r="F185" s="18"/>
      <c r="G185" s="18"/>
      <c r="H185" s="18"/>
      <c r="I185" s="18"/>
      <c r="J185" s="18"/>
      <c r="K185" s="3"/>
      <c r="L185" s="3"/>
    </row>
    <row r="186" spans="1:12">
      <c r="A186" s="7"/>
      <c r="B186" s="22" t="s">
        <v>229</v>
      </c>
      <c r="C186" s="7" t="s">
        <v>199</v>
      </c>
      <c r="D186" s="13">
        <v>1</v>
      </c>
      <c r="E186" s="13"/>
      <c r="F186" s="13">
        <f>D186*E186</f>
        <v>0</v>
      </c>
      <c r="G186" s="13"/>
      <c r="H186" s="13">
        <f>D186*G186</f>
        <v>0</v>
      </c>
      <c r="I186" s="13">
        <f>E186+G186</f>
        <v>0</v>
      </c>
      <c r="J186" s="13">
        <f>F186+H186</f>
        <v>0</v>
      </c>
      <c r="K186" s="3"/>
      <c r="L186" s="3"/>
    </row>
    <row r="187" spans="1:12">
      <c r="A187" s="17"/>
      <c r="B187" s="25" t="s">
        <v>230</v>
      </c>
      <c r="C187" s="17" t="s">
        <v>15</v>
      </c>
      <c r="D187" s="18"/>
      <c r="E187" s="18"/>
      <c r="F187" s="18"/>
      <c r="G187" s="18"/>
      <c r="H187" s="18"/>
      <c r="I187" s="18"/>
      <c r="J187" s="18"/>
      <c r="K187" s="3"/>
      <c r="L187" s="3"/>
    </row>
    <row r="188" spans="1:12">
      <c r="A188" s="7"/>
      <c r="B188" s="22" t="s">
        <v>231</v>
      </c>
      <c r="C188" s="7" t="s">
        <v>73</v>
      </c>
      <c r="D188" s="13">
        <v>16.04</v>
      </c>
      <c r="E188" s="13"/>
      <c r="F188" s="13">
        <f>D188*E188</f>
        <v>0</v>
      </c>
      <c r="G188" s="13"/>
      <c r="H188" s="13">
        <f>D188*G188</f>
        <v>0</v>
      </c>
      <c r="I188" s="13">
        <f>E188+G188</f>
        <v>0</v>
      </c>
      <c r="J188" s="13">
        <f>F188+H188</f>
        <v>0</v>
      </c>
      <c r="K188" s="3"/>
      <c r="L188" s="3"/>
    </row>
    <row r="189" spans="1:12">
      <c r="A189" s="17"/>
      <c r="B189" s="25" t="s">
        <v>232</v>
      </c>
      <c r="C189" s="17" t="s">
        <v>15</v>
      </c>
      <c r="D189" s="18"/>
      <c r="E189" s="18"/>
      <c r="F189" s="18"/>
      <c r="G189" s="18"/>
      <c r="H189" s="18"/>
      <c r="I189" s="18"/>
      <c r="J189" s="18"/>
      <c r="K189" s="3"/>
      <c r="L189" s="3"/>
    </row>
    <row r="190" spans="1:12">
      <c r="A190" s="7"/>
      <c r="B190" s="22" t="s">
        <v>233</v>
      </c>
      <c r="C190" s="7" t="s">
        <v>73</v>
      </c>
      <c r="D190" s="13">
        <v>16.04</v>
      </c>
      <c r="E190" s="13"/>
      <c r="F190" s="13">
        <f>D190*E190</f>
        <v>0</v>
      </c>
      <c r="G190" s="13"/>
      <c r="H190" s="13">
        <f>D190*G190</f>
        <v>0</v>
      </c>
      <c r="I190" s="13">
        <f>E190+G190</f>
        <v>0</v>
      </c>
      <c r="J190" s="13">
        <f>F190+H190</f>
        <v>0</v>
      </c>
      <c r="K190" s="3"/>
      <c r="L190" s="3"/>
    </row>
    <row r="191" spans="1:12">
      <c r="A191" s="19"/>
      <c r="B191" s="26" t="s">
        <v>234</v>
      </c>
      <c r="C191" s="19" t="s">
        <v>15</v>
      </c>
      <c r="D191" s="20"/>
      <c r="E191" s="20"/>
      <c r="F191" s="20">
        <f>SUM(F151:F190)</f>
        <v>0</v>
      </c>
      <c r="G191" s="20"/>
      <c r="H191" s="20">
        <f>SUM(H151:H190)</f>
        <v>0</v>
      </c>
      <c r="I191" s="20"/>
      <c r="J191" s="20">
        <f>SUM(J151:J190)</f>
        <v>0</v>
      </c>
      <c r="K191" s="3"/>
      <c r="L191" s="3"/>
    </row>
    <row r="192" spans="1:12">
      <c r="A192" s="7"/>
      <c r="B192" s="22" t="s">
        <v>15</v>
      </c>
      <c r="C192" s="7" t="s">
        <v>15</v>
      </c>
      <c r="D192" s="13"/>
      <c r="E192" s="13"/>
      <c r="F192" s="13"/>
      <c r="G192" s="13"/>
      <c r="H192" s="13"/>
      <c r="I192" s="13">
        <f>E192+G192</f>
        <v>0</v>
      </c>
      <c r="J192" s="13">
        <f>F192+H192</f>
        <v>0</v>
      </c>
      <c r="K192" s="3"/>
      <c r="L192" s="3"/>
    </row>
    <row r="193" spans="1:12">
      <c r="A193" s="19"/>
      <c r="B193" s="26" t="s">
        <v>235</v>
      </c>
      <c r="C193" s="19" t="s">
        <v>15</v>
      </c>
      <c r="D193" s="20"/>
      <c r="E193" s="20"/>
      <c r="F193" s="20"/>
      <c r="G193" s="20"/>
      <c r="H193" s="20"/>
      <c r="I193" s="20"/>
      <c r="J193" s="20"/>
      <c r="K193" s="3"/>
      <c r="L193" s="3"/>
    </row>
    <row r="194" spans="1:12">
      <c r="A194" s="17"/>
      <c r="B194" s="25" t="s">
        <v>194</v>
      </c>
      <c r="C194" s="17" t="s">
        <v>15</v>
      </c>
      <c r="D194" s="18"/>
      <c r="E194" s="18"/>
      <c r="F194" s="18"/>
      <c r="G194" s="18"/>
      <c r="H194" s="18"/>
      <c r="I194" s="18"/>
      <c r="J194" s="18"/>
      <c r="K194" s="3"/>
      <c r="L194" s="3"/>
    </row>
    <row r="195" spans="1:12">
      <c r="A195" s="7"/>
      <c r="B195" s="22" t="s">
        <v>236</v>
      </c>
      <c r="C195" s="7" t="s">
        <v>196</v>
      </c>
      <c r="D195" s="13">
        <v>0.05</v>
      </c>
      <c r="E195" s="13"/>
      <c r="F195" s="13">
        <f>D195*E195</f>
        <v>0</v>
      </c>
      <c r="G195" s="13"/>
      <c r="H195" s="13">
        <f>D195*G195</f>
        <v>0</v>
      </c>
      <c r="I195" s="13">
        <f>E195+G195</f>
        <v>0</v>
      </c>
      <c r="J195" s="13">
        <f>F195+H195</f>
        <v>0</v>
      </c>
      <c r="K195" s="3"/>
      <c r="L195" s="3"/>
    </row>
    <row r="196" spans="1:12">
      <c r="A196" s="17"/>
      <c r="B196" s="25" t="s">
        <v>197</v>
      </c>
      <c r="C196" s="17" t="s">
        <v>15</v>
      </c>
      <c r="D196" s="18"/>
      <c r="E196" s="18"/>
      <c r="F196" s="18"/>
      <c r="G196" s="18"/>
      <c r="H196" s="18"/>
      <c r="I196" s="18"/>
      <c r="J196" s="18"/>
      <c r="K196" s="3"/>
      <c r="L196" s="3"/>
    </row>
    <row r="197" spans="1:12">
      <c r="A197" s="7"/>
      <c r="B197" s="22" t="s">
        <v>198</v>
      </c>
      <c r="C197" s="7" t="s">
        <v>199</v>
      </c>
      <c r="D197" s="13">
        <v>2.65</v>
      </c>
      <c r="E197" s="13"/>
      <c r="F197" s="13">
        <f>D197*E197</f>
        <v>0</v>
      </c>
      <c r="G197" s="13"/>
      <c r="H197" s="13">
        <f>D197*G197</f>
        <v>0</v>
      </c>
      <c r="I197" s="13">
        <f>E197+G197</f>
        <v>0</v>
      </c>
      <c r="J197" s="13">
        <f>F197+H197</f>
        <v>0</v>
      </c>
      <c r="K197" s="3"/>
      <c r="L197" s="3"/>
    </row>
    <row r="198" spans="1:12">
      <c r="A198" s="17"/>
      <c r="B198" s="25" t="s">
        <v>200</v>
      </c>
      <c r="C198" s="17" t="s">
        <v>15</v>
      </c>
      <c r="D198" s="18"/>
      <c r="E198" s="18"/>
      <c r="F198" s="18"/>
      <c r="G198" s="18"/>
      <c r="H198" s="18"/>
      <c r="I198" s="18"/>
      <c r="J198" s="18"/>
      <c r="K198" s="3"/>
      <c r="L198" s="3"/>
    </row>
    <row r="199" spans="1:12">
      <c r="A199" s="7"/>
      <c r="B199" s="22" t="s">
        <v>201</v>
      </c>
      <c r="C199" s="7" t="s">
        <v>73</v>
      </c>
      <c r="D199" s="13">
        <v>17.87</v>
      </c>
      <c r="E199" s="13"/>
      <c r="F199" s="13">
        <f>D199*E199</f>
        <v>0</v>
      </c>
      <c r="G199" s="13"/>
      <c r="H199" s="13">
        <f>D199*G199</f>
        <v>0</v>
      </c>
      <c r="I199" s="13">
        <f>E199+G199</f>
        <v>0</v>
      </c>
      <c r="J199" s="13">
        <f>F199+H199</f>
        <v>0</v>
      </c>
      <c r="K199" s="3"/>
      <c r="L199" s="3"/>
    </row>
    <row r="200" spans="1:12">
      <c r="A200" s="17"/>
      <c r="B200" s="25" t="s">
        <v>206</v>
      </c>
      <c r="C200" s="17" t="s">
        <v>15</v>
      </c>
      <c r="D200" s="18"/>
      <c r="E200" s="18"/>
      <c r="F200" s="18"/>
      <c r="G200" s="18"/>
      <c r="H200" s="18"/>
      <c r="I200" s="18"/>
      <c r="J200" s="18"/>
      <c r="K200" s="3"/>
      <c r="L200" s="3"/>
    </row>
    <row r="201" spans="1:12">
      <c r="A201" s="7"/>
      <c r="B201" s="22" t="s">
        <v>237</v>
      </c>
      <c r="C201" s="7" t="s">
        <v>103</v>
      </c>
      <c r="D201" s="13">
        <v>51</v>
      </c>
      <c r="E201" s="13"/>
      <c r="F201" s="13">
        <f>D201*E201</f>
        <v>0</v>
      </c>
      <c r="G201" s="13"/>
      <c r="H201" s="13">
        <f>D201*G201</f>
        <v>0</v>
      </c>
      <c r="I201" s="13">
        <f>E201+G201</f>
        <v>0</v>
      </c>
      <c r="J201" s="13">
        <f>F201+H201</f>
        <v>0</v>
      </c>
      <c r="K201" s="3"/>
      <c r="L201" s="3"/>
    </row>
    <row r="202" spans="1:12">
      <c r="A202" s="17"/>
      <c r="B202" s="25" t="s">
        <v>212</v>
      </c>
      <c r="C202" s="17" t="s">
        <v>15</v>
      </c>
      <c r="D202" s="18"/>
      <c r="E202" s="18"/>
      <c r="F202" s="18"/>
      <c r="G202" s="18"/>
      <c r="H202" s="18"/>
      <c r="I202" s="18"/>
      <c r="J202" s="18"/>
      <c r="K202" s="3"/>
      <c r="L202" s="3"/>
    </row>
    <row r="203" spans="1:12">
      <c r="A203" s="7"/>
      <c r="B203" s="22" t="s">
        <v>213</v>
      </c>
      <c r="C203" s="7" t="s">
        <v>103</v>
      </c>
      <c r="D203" s="13">
        <v>51</v>
      </c>
      <c r="E203" s="13"/>
      <c r="F203" s="13">
        <f>D203*E203</f>
        <v>0</v>
      </c>
      <c r="G203" s="13"/>
      <c r="H203" s="13">
        <f>D203*G203</f>
        <v>0</v>
      </c>
      <c r="I203" s="13">
        <f>E203+G203</f>
        <v>0</v>
      </c>
      <c r="J203" s="13">
        <f>F203+H203</f>
        <v>0</v>
      </c>
      <c r="K203" s="3"/>
      <c r="L203" s="3"/>
    </row>
    <row r="204" spans="1:12">
      <c r="A204" s="17"/>
      <c r="B204" s="25" t="s">
        <v>214</v>
      </c>
      <c r="C204" s="17" t="s">
        <v>15</v>
      </c>
      <c r="D204" s="18"/>
      <c r="E204" s="18"/>
      <c r="F204" s="18"/>
      <c r="G204" s="18"/>
      <c r="H204" s="18"/>
      <c r="I204" s="18"/>
      <c r="J204" s="18"/>
      <c r="K204" s="3"/>
      <c r="L204" s="3"/>
    </row>
    <row r="205" spans="1:12">
      <c r="A205" s="7"/>
      <c r="B205" s="22" t="s">
        <v>237</v>
      </c>
      <c r="C205" s="7" t="s">
        <v>103</v>
      </c>
      <c r="D205" s="13">
        <v>51</v>
      </c>
      <c r="E205" s="13"/>
      <c r="F205" s="13">
        <f>D205*E205</f>
        <v>0</v>
      </c>
      <c r="G205" s="13"/>
      <c r="H205" s="13">
        <f>D205*G205</f>
        <v>0</v>
      </c>
      <c r="I205" s="13">
        <f>E205+G205</f>
        <v>0</v>
      </c>
      <c r="J205" s="13">
        <f>F205+H205</f>
        <v>0</v>
      </c>
      <c r="K205" s="3"/>
      <c r="L205" s="3"/>
    </row>
    <row r="206" spans="1:12">
      <c r="A206" s="17"/>
      <c r="B206" s="25" t="s">
        <v>215</v>
      </c>
      <c r="C206" s="17" t="s">
        <v>15</v>
      </c>
      <c r="D206" s="18"/>
      <c r="E206" s="18"/>
      <c r="F206" s="18"/>
      <c r="G206" s="18"/>
      <c r="H206" s="18"/>
      <c r="I206" s="18"/>
      <c r="J206" s="18"/>
      <c r="K206" s="3"/>
      <c r="L206" s="3"/>
    </row>
    <row r="207" spans="1:12">
      <c r="A207" s="7"/>
      <c r="B207" s="22" t="s">
        <v>216</v>
      </c>
      <c r="C207" s="7" t="s">
        <v>199</v>
      </c>
      <c r="D207" s="13">
        <v>7.11</v>
      </c>
      <c r="E207" s="13"/>
      <c r="F207" s="13">
        <f>D207*E207</f>
        <v>0</v>
      </c>
      <c r="G207" s="13"/>
      <c r="H207" s="13">
        <f>D207*G207</f>
        <v>0</v>
      </c>
      <c r="I207" s="13">
        <f>E207+G207</f>
        <v>0</v>
      </c>
      <c r="J207" s="13">
        <f>F207+H207</f>
        <v>0</v>
      </c>
      <c r="K207" s="3"/>
      <c r="L207" s="3"/>
    </row>
    <row r="208" spans="1:12">
      <c r="A208" s="17"/>
      <c r="B208" s="25" t="s">
        <v>217</v>
      </c>
      <c r="C208" s="17" t="s">
        <v>15</v>
      </c>
      <c r="D208" s="18"/>
      <c r="E208" s="18"/>
      <c r="F208" s="18"/>
      <c r="G208" s="18"/>
      <c r="H208" s="18"/>
      <c r="I208" s="18"/>
      <c r="J208" s="18"/>
      <c r="K208" s="3"/>
      <c r="L208" s="3"/>
    </row>
    <row r="209" spans="1:12">
      <c r="A209" s="7"/>
      <c r="B209" s="22" t="s">
        <v>218</v>
      </c>
      <c r="C209" s="7" t="s">
        <v>73</v>
      </c>
      <c r="D209" s="13">
        <v>17.87</v>
      </c>
      <c r="E209" s="13"/>
      <c r="F209" s="13">
        <f>D209*E209</f>
        <v>0</v>
      </c>
      <c r="G209" s="13"/>
      <c r="H209" s="13">
        <f>D209*G209</f>
        <v>0</v>
      </c>
      <c r="I209" s="13">
        <f>E209+G209</f>
        <v>0</v>
      </c>
      <c r="J209" s="13">
        <f>F209+H209</f>
        <v>0</v>
      </c>
      <c r="K209" s="3"/>
      <c r="L209" s="3"/>
    </row>
    <row r="210" spans="1:12">
      <c r="A210" s="19"/>
      <c r="B210" s="26" t="s">
        <v>238</v>
      </c>
      <c r="C210" s="19" t="s">
        <v>15</v>
      </c>
      <c r="D210" s="20"/>
      <c r="E210" s="20"/>
      <c r="F210" s="20">
        <f>SUM(F194:F209)</f>
        <v>0</v>
      </c>
      <c r="G210" s="20"/>
      <c r="H210" s="20">
        <f>SUM(H194:H209)</f>
        <v>0</v>
      </c>
      <c r="I210" s="20"/>
      <c r="J210" s="20">
        <f>SUM(J194:J209)</f>
        <v>0</v>
      </c>
      <c r="K210" s="3"/>
      <c r="L210" s="3"/>
    </row>
    <row r="211" spans="1:12">
      <c r="A211" s="7"/>
      <c r="B211" s="22" t="s">
        <v>15</v>
      </c>
      <c r="C211" s="7" t="s">
        <v>15</v>
      </c>
      <c r="D211" s="13"/>
      <c r="E211" s="13"/>
      <c r="F211" s="13"/>
      <c r="G211" s="13"/>
      <c r="H211" s="13"/>
      <c r="I211" s="13">
        <f>E211+G211</f>
        <v>0</v>
      </c>
      <c r="J211" s="13">
        <f>F211+H211</f>
        <v>0</v>
      </c>
      <c r="K211" s="3"/>
      <c r="L211" s="3"/>
    </row>
    <row r="212" spans="1:12">
      <c r="A212" s="4"/>
      <c r="B212" s="23" t="s">
        <v>239</v>
      </c>
      <c r="C212" s="4" t="s">
        <v>15</v>
      </c>
      <c r="D212" s="14"/>
      <c r="E212" s="14"/>
      <c r="F212" s="14">
        <f>SUM(F149,F151:F190,F192,F194:F209,F211:F211)</f>
        <v>0</v>
      </c>
      <c r="G212" s="14"/>
      <c r="H212" s="14">
        <f>SUM(H149,H151:H190,H192,H194:H209,H211:H211)</f>
        <v>0</v>
      </c>
      <c r="I212" s="14"/>
      <c r="J212" s="14">
        <f>SUM(J149,J151:J190,J192,J194:J209,J211:J211)</f>
        <v>0</v>
      </c>
      <c r="K212" s="3"/>
      <c r="L212" s="3"/>
    </row>
    <row r="213" spans="1:12">
      <c r="A213" s="7"/>
      <c r="B213" s="22" t="s">
        <v>15</v>
      </c>
      <c r="C213" s="7" t="s">
        <v>15</v>
      </c>
      <c r="D213" s="13"/>
      <c r="E213" s="13"/>
      <c r="F213" s="13"/>
      <c r="G213" s="13"/>
      <c r="H213" s="13"/>
      <c r="I213" s="13">
        <f>E213+G213</f>
        <v>0</v>
      </c>
      <c r="J213" s="13">
        <f>F213+H213</f>
        <v>0</v>
      </c>
      <c r="K213" s="3"/>
      <c r="L213" s="3"/>
    </row>
  </sheetData>
  <pageMargins left="0.7" right="0.7" top="0.78740157499999996" bottom="0.78740157499999996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BreakPreview" zoomScale="145" zoomScaleNormal="100" zoomScaleSheetLayoutView="145" workbookViewId="0">
      <selection activeCell="B31" sqref="B31"/>
    </sheetView>
  </sheetViews>
  <sheetFormatPr defaultRowHeight="15.75"/>
  <cols>
    <col min="1" max="1" width="22.25" style="1" bestFit="1" customWidth="1"/>
    <col min="2" max="2" width="48.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4.7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17</v>
      </c>
      <c r="C10" s="3"/>
    </row>
    <row r="11" spans="1:3">
      <c r="A11" s="2" t="s">
        <v>19</v>
      </c>
      <c r="B11" s="6" t="s">
        <v>20</v>
      </c>
      <c r="C11" s="3"/>
    </row>
    <row r="12" spans="1:3">
      <c r="A12" s="2" t="s">
        <v>21</v>
      </c>
      <c r="B12" s="6" t="s">
        <v>22</v>
      </c>
      <c r="C12" s="3"/>
    </row>
    <row r="13" spans="1:3">
      <c r="A13" s="2" t="s">
        <v>23</v>
      </c>
      <c r="B13" s="6" t="s">
        <v>24</v>
      </c>
      <c r="C13" s="3"/>
    </row>
    <row r="14" spans="1:3">
      <c r="A14" s="2" t="s">
        <v>25</v>
      </c>
      <c r="B14" s="6" t="s">
        <v>26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27</v>
      </c>
      <c r="B16" s="8" t="s">
        <v>28</v>
      </c>
      <c r="C16" s="3"/>
    </row>
    <row r="17" spans="1:3">
      <c r="A17" s="2" t="s">
        <v>29</v>
      </c>
      <c r="B17" s="8" t="s">
        <v>28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28</v>
      </c>
      <c r="C20" s="3"/>
    </row>
    <row r="21" spans="1:3">
      <c r="A21" s="2" t="s">
        <v>35</v>
      </c>
      <c r="B21" s="8" t="s">
        <v>28</v>
      </c>
      <c r="C21" s="3"/>
    </row>
    <row r="22" spans="1:3">
      <c r="A22" s="2" t="s">
        <v>36</v>
      </c>
      <c r="B22" s="8" t="s">
        <v>28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28</v>
      </c>
      <c r="C24" s="3"/>
    </row>
    <row r="25" spans="1:3">
      <c r="A25" s="2" t="s">
        <v>40</v>
      </c>
      <c r="B25" s="8" t="s">
        <v>28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28</v>
      </c>
      <c r="C27" s="3"/>
    </row>
    <row r="28" spans="1:3">
      <c r="A28" s="2" t="s">
        <v>44</v>
      </c>
      <c r="B28" s="8" t="s">
        <v>28</v>
      </c>
      <c r="C28" s="3"/>
    </row>
    <row r="29" spans="1:3">
      <c r="A29" s="2" t="s">
        <v>45</v>
      </c>
      <c r="B29" s="8" t="s">
        <v>28</v>
      </c>
      <c r="C29" s="3"/>
    </row>
    <row r="30" spans="1:3">
      <c r="A30" s="2" t="s">
        <v>46</v>
      </c>
      <c r="B30" s="8" t="s">
        <v>28</v>
      </c>
      <c r="C30" s="3"/>
    </row>
    <row r="31" spans="1:3" ht="23.25">
      <c r="A31" s="9" t="s">
        <v>47</v>
      </c>
      <c r="B31" s="8" t="s">
        <v>48</v>
      </c>
      <c r="C31" s="3"/>
    </row>
    <row r="32" spans="1:3">
      <c r="A32" s="2" t="s">
        <v>49</v>
      </c>
      <c r="B32" s="8" t="s">
        <v>50</v>
      </c>
      <c r="C32" s="3"/>
    </row>
    <row r="33" spans="1:2">
      <c r="A33" s="2" t="s">
        <v>51</v>
      </c>
      <c r="B33" s="8">
        <v>5</v>
      </c>
    </row>
    <row r="34" spans="1:2">
      <c r="A34" s="2" t="s">
        <v>52</v>
      </c>
      <c r="B34" s="8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Rozpočet</vt:lpstr>
      <vt:lpstr>Parametry</vt:lpstr>
      <vt:lpstr>Parametry!Oblast_tisku</vt:lpstr>
      <vt:lpstr>Rekapitulace!Oblast_tisku</vt:lpstr>
      <vt:lpstr>Rozpočet!Oblast_tisku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zemo</dc:creator>
  <cp:lastModifiedBy>zemo</cp:lastModifiedBy>
  <dcterms:created xsi:type="dcterms:W3CDTF">2023-11-05T10:51:24Z</dcterms:created>
  <dcterms:modified xsi:type="dcterms:W3CDTF">2023-11-05T11:15:47Z</dcterms:modified>
</cp:coreProperties>
</file>